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Tariff 2025\Tariff Wholesale Model\Price Files\Jul 25\"/>
    </mc:Choice>
  </mc:AlternateContent>
  <xr:revisionPtr revIDLastSave="0" documentId="13_ncr:1_{B53082FF-43AF-4E1C-8315-E0765C4CDAC9}" xr6:coauthVersionLast="47" xr6:coauthVersionMax="47" xr10:uidLastSave="{00000000-0000-0000-0000-000000000000}"/>
  <bookViews>
    <workbookView xWindow="28680" yWindow="-195" windowWidth="29040" windowHeight="15840" xr2:uid="{A326A3F2-2A58-4E01-BC57-BB2BCCC57CDD}"/>
  </bookViews>
  <sheets>
    <sheet name="RMW Prices" sheetId="2" r:id="rId1"/>
    <sheet name="Worked Example" sheetId="3" r:id="rId2"/>
    <sheet name="Other Charges"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poc2">'[1]0910'!$A$1:$P$33</definedName>
    <definedName name="__poc3">'[1]0910'!$S$3:$AH$28</definedName>
    <definedName name="_xlnm._FilterDatabase" localSheetId="0" hidden="1">'RMW Prices'!$B$6:$G$79</definedName>
    <definedName name="_poc2">'[1]0910'!$A$1:$P$33</definedName>
    <definedName name="_poc3">'[1]0910'!$S$3:$AH$28</definedName>
    <definedName name="bb" localSheetId="2" hidden="1">{#N/A,#N/A,FALSE,"P&amp;L Acc";#N/A,#N/A,FALSE,"P&amp;L Var";#N/A,#N/A,FALSE,"I-B Rep";#N/A,#N/A,FALSE,"BS";#N/A,#N/A,FALSE,"C'flw St";#N/A,#N/A,FALSE,"FA Rep";#N/A,#N/A,FALSE,"H-C Cons"}</definedName>
    <definedName name="bb" localSheetId="1" hidden="1">{#N/A,#N/A,FALSE,"P&amp;L Acc";#N/A,#N/A,FALSE,"P&amp;L Var";#N/A,#N/A,FALSE,"I-B Rep";#N/A,#N/A,FALSE,"BS";#N/A,#N/A,FALSE,"C'flw St";#N/A,#N/A,FALSE,"FA Rep";#N/A,#N/A,FALSE,"H-C Cons"}</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localSheetId="2" hidden="1">{#N/A,#N/A,FALSE,"P&amp;L Acc";#N/A,#N/A,FALSE,"I-B Rep";#N/A,#N/A,FALSE,"BS";#N/A,#N/A,FALSE,"C'flw St";#N/A,#N/A,FALSE,"FA Rep";#N/A,#N/A,FALSE,"H-C Cons";#N/A,#N/A,FALSE,"P&amp;L Var"}</definedName>
    <definedName name="graphs" localSheetId="1" hidden="1">{#N/A,#N/A,FALSE,"P&amp;L Acc";#N/A,#N/A,FALSE,"I-B Rep";#N/A,#N/A,FALSE,"BS";#N/A,#N/A,FALSE,"C'flw St";#N/A,#N/A,FALSE,"FA Rep";#N/A,#N/A,FALSE,"H-C Cons";#N/A,#N/A,FALSE,"P&amp;L Var"}</definedName>
    <definedName name="graphs" hidden="1">{#N/A,#N/A,FALSE,"P&amp;L Acc";#N/A,#N/A,FALSE,"I-B Rep";#N/A,#N/A,FALSE,"BS";#N/A,#N/A,FALSE,"C'flw St";#N/A,#N/A,FALSE,"FA Rep";#N/A,#N/A,FALSE,"H-C Cons";#N/A,#N/A,FALSE,"P&amp;L Var"}</definedName>
    <definedName name="hr">'[1]0910'!$A$1:$D$156</definedName>
    <definedName name="Insp_Type">[6]Table!$F$2:$F$5</definedName>
    <definedName name="jjj" localSheetId="2" hidden="1">{#N/A,#N/A,FALSE,"P&amp;L Acc";#N/A,#N/A,FALSE,"P&amp;L Var";#N/A,#N/A,FALSE,"I-B Rep";#N/A,#N/A,FALSE,"BS";#N/A,#N/A,FALSE,"C'flw St";#N/A,#N/A,FALSE,"H-C Cons";#N/A,#N/A,FALSE,"FA Rep"}</definedName>
    <definedName name="jjj" localSheetId="1" hidden="1">{#N/A,#N/A,FALSE,"P&amp;L Acc";#N/A,#N/A,FALSE,"P&amp;L Var";#N/A,#N/A,FALSE,"I-B Rep";#N/A,#N/A,FALSE,"BS";#N/A,#N/A,FALSE,"C'flw St";#N/A,#N/A,FALSE,"H-C Cons";#N/A,#N/A,FALSE,"FA Rep"}</definedName>
    <definedName name="jjj" hidden="1">{#N/A,#N/A,FALSE,"P&amp;L Acc";#N/A,#N/A,FALSE,"P&amp;L Var";#N/A,#N/A,FALSE,"I-B Rep";#N/A,#N/A,FALSE,"BS";#N/A,#N/A,FALSE,"C'flw St";#N/A,#N/A,FALSE,"H-C Cons";#N/A,#N/A,FALSE,"FA Rep"}</definedName>
    <definedName name="k" localSheetId="2" hidden="1">{#N/A,#N/A,FALSE,"P&amp;L Acc";#N/A,#N/A,FALSE,"I-B Rep";#N/A,#N/A,FALSE,"BS";#N/A,#N/A,FALSE,"C'flw St";#N/A,#N/A,FALSE,"FA Rep";#N/A,#N/A,FALSE,"H-C Cons";#N/A,#N/A,FALSE,"P&amp;L Var"}</definedName>
    <definedName name="k" localSheetId="1" hidden="1">{#N/A,#N/A,FALSE,"P&amp;L Acc";#N/A,#N/A,FALSE,"I-B Rep";#N/A,#N/A,FALSE,"BS";#N/A,#N/A,FALSE,"C'flw St";#N/A,#N/A,FALSE,"FA Rep";#N/A,#N/A,FALSE,"H-C Cons";#N/A,#N/A,FALSE,"P&amp;L Var"}</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 localSheetId="2">[8]Cockpit!$C$3</definedName>
    <definedName name="PreviousTariff" localSheetId="1">[8]Cockpit!$C$3</definedName>
    <definedName name="PreviousTariff">[9]Cockpit!$C$3</definedName>
    <definedName name="_xlnm.Print_Area" localSheetId="0">'RMW Prices'!$B$1:$G$80</definedName>
    <definedName name="_xlnm.Print_Titles" localSheetId="0">'RMW Prices'!$1:$1</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'[10]Product Matrix to Schemes'!$E$3:$N$3</definedName>
    <definedName name="TariffYear" localSheetId="2">[8]Cockpit!$C$2</definedName>
    <definedName name="TariffYear" localSheetId="1">[8]Cockpit!$C$2</definedName>
    <definedName name="TariffYear">[9]Cockpit!$C$2</definedName>
    <definedName name="Var">'[3]Upstream cost calculations'!$A$8:$L$74</definedName>
    <definedName name="wrn.BU._.Report." localSheetId="2" hidden="1">{#N/A,#N/A,FALSE,"P&amp;L Acc";#N/A,#N/A,FALSE,"P&amp;L Var";#N/A,#N/A,FALSE,"I-B Rep";#N/A,#N/A,FALSE,"BS";#N/A,#N/A,FALSE,"C'flw St";#N/A,#N/A,FALSE,"FA Rep";#N/A,#N/A,FALSE,"H-C Cons"}</definedName>
    <definedName name="wrn.BU._.Report." localSheetId="1" hidden="1">{#N/A,#N/A,FALSE,"P&amp;L Acc";#N/A,#N/A,FALSE,"P&amp;L Var";#N/A,#N/A,FALSE,"I-B Rep";#N/A,#N/A,FALSE,"BS";#N/A,#N/A,FALSE,"C'flw St";#N/A,#N/A,FALSE,"FA Rep";#N/A,#N/A,FALSE,"H-C Cons"}</definedName>
    <definedName name="wrn.BU._.Report." hidden="1">{#N/A,#N/A,FALSE,"P&amp;L Acc";#N/A,#N/A,FALSE,"P&amp;L Var";#N/A,#N/A,FALSE,"I-B Rep";#N/A,#N/A,FALSE,"BS";#N/A,#N/A,FALSE,"C'flw St";#N/A,#N/A,FALSE,"FA Rep";#N/A,#N/A,FALSE,"H-C Cons"}</definedName>
    <definedName name="wrn.BU._.Reports." localSheetId="2" hidden="1">{#N/A,#N/A,FALSE,"P&amp;L Acc";#N/A,#N/A,FALSE,"P&amp;L Var";#N/A,#N/A,FALSE,"I-B Rep";#N/A,#N/A,FALSE,"BS";#N/A,#N/A,FALSE,"C'flw St";#N/A,#N/A,FALSE,"FA Rep";#N/A,#N/A,FALSE,"H-C Cons"}</definedName>
    <definedName name="wrn.BU._.Reports." localSheetId="1"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[11]Control_a!$BV$6:$BX$36</definedName>
    <definedName name="Year" localSheetId="1">'[12]1.1 Formula Sheet'!$F$2</definedName>
    <definedName name="year">'[2]01 Revenue'!$D$4</definedName>
    <definedName name="YTD">'[1]0910'!$A$8:$L$118</definedName>
    <definedName name="YTDActual">'[5]Control Pad C'!$A$1:$U$64</definedName>
    <definedName name="YTDBudget">'[1]0910'!$A$1:$U$64</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3" i="3"/>
  <c r="C16" i="3" s="1"/>
  <c r="B20" i="3"/>
  <c r="J9" i="3"/>
  <c r="D16" i="3" l="1"/>
  <c r="C17" i="3" s="1"/>
  <c r="D17" i="3" l="1"/>
  <c r="D21" i="3" s="1"/>
  <c r="B21" i="3" l="1"/>
</calcChain>
</file>

<file path=xl/sharedStrings.xml><?xml version="1.0" encoding="utf-8"?>
<sst xmlns="http://schemas.openxmlformats.org/spreadsheetml/2006/main" count="1179" uniqueCount="182">
  <si>
    <t>Formulae shown are the rate pence per item for items presented in bags. See table and notes below for adjustments and the saving associated with presentation in trays.</t>
  </si>
  <si>
    <t>Groupings have been added to show or hide price plans as per your preference</t>
  </si>
  <si>
    <t>Pricing Formula: P = ((Average Weight - a) * b) + c</t>
  </si>
  <si>
    <t>National</t>
  </si>
  <si>
    <t>Urban</t>
  </si>
  <si>
    <t>Suburban</t>
  </si>
  <si>
    <t>Rural</t>
  </si>
  <si>
    <t>London</t>
  </si>
  <si>
    <t>England &amp; Wales</t>
  </si>
  <si>
    <t>Scotland</t>
  </si>
  <si>
    <t>Northern Ireland</t>
  </si>
  <si>
    <t>Product</t>
  </si>
  <si>
    <t>Weight</t>
  </si>
  <si>
    <t>Price</t>
  </si>
  <si>
    <t>a</t>
  </si>
  <si>
    <t>b</t>
  </si>
  <si>
    <t>c</t>
  </si>
  <si>
    <t>Access Business Mail Mailmark™ Economy Letter</t>
  </si>
  <si>
    <t>0-100g</t>
  </si>
  <si>
    <t>Access Poll Sort Tray Letter *</t>
  </si>
  <si>
    <t>101-250g</t>
  </si>
  <si>
    <t>251-750g</t>
  </si>
  <si>
    <t>Access Advertising Mail Mailmark™ Economy Letter</t>
  </si>
  <si>
    <t>Access Partially Addressed Mailmark™ Economy Letter</t>
  </si>
  <si>
    <t>Access Advertising Mail 70 Catalogue Mailmark™ Economy Letter</t>
  </si>
  <si>
    <t>101-110g</t>
  </si>
  <si>
    <t>111-120g</t>
  </si>
  <si>
    <t>121-130g</t>
  </si>
  <si>
    <t>131-140g</t>
  </si>
  <si>
    <t>141-150g</t>
  </si>
  <si>
    <t>151-250g</t>
  </si>
  <si>
    <t>251-500g</t>
  </si>
  <si>
    <t>501-750g</t>
  </si>
  <si>
    <t>The following discounts will be given per item as appropriate</t>
  </si>
  <si>
    <t>Presentation in trays*</t>
  </si>
  <si>
    <t>Letter</t>
  </si>
  <si>
    <t>Large Letter (Business, Advertising &amp; Magazines)</t>
  </si>
  <si>
    <t>Large Letter (General)</t>
  </si>
  <si>
    <t>* Poll cards can only be presented in trays and no further discount applies</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</si>
  <si>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</si>
  <si>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</si>
  <si>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</si>
  <si>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</si>
  <si>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</si>
  <si>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</si>
  <si>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</si>
  <si>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</si>
  <si>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If any mailer wishes to be refunded the levy they have paid then they may email their claim to admin@jicmail.org.uk providing the required evidence and documentation as set out on the JICMAIL website ( http://www.jicmail.org.uk ).</t>
  </si>
  <si>
    <t>the required evidence and documentation as set out on the JICMAIL website ( http://www.jicmail.org.uk ).</t>
  </si>
  <si>
    <t>The General Large Letter prices are inclusive of a green charge of 4.000p.</t>
  </si>
  <si>
    <t>Link to Pricing Calculator</t>
  </si>
  <si>
    <t>This link is to the DocketHub website. The pricing calculator is in the right hand menu.</t>
  </si>
  <si>
    <t>Worked Example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</si>
  <si>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</si>
  <si>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</si>
  <si>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</si>
  <si>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</si>
  <si>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</si>
  <si>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</si>
  <si>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</si>
  <si>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</si>
  <si>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</si>
  <si>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</si>
  <si>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</si>
  <si>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</si>
  <si>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</si>
  <si>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</si>
  <si>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</si>
  <si>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</si>
  <si>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A National Business Mail 70 Mailmark™ Large Letter weighing 325g</t>
  </si>
  <si>
    <t>Gram price increment for a Business Mail 70 Mailmark™ Large Letter =</t>
  </si>
  <si>
    <t>Base price for a National Business Mail 70 Mailmark™ Large Letter =</t>
  </si>
  <si>
    <t>Incremental weight = (325g - 100g)</t>
  </si>
  <si>
    <t>225g</t>
  </si>
  <si>
    <t>Step 3:</t>
  </si>
  <si>
    <t>Step 4:</t>
  </si>
  <si>
    <t>Trayed mail savings:</t>
  </si>
  <si>
    <t>This link is to the DocketHub website. The pricing calculator is in the left hand menu.</t>
  </si>
  <si>
    <t>Format</t>
  </si>
  <si>
    <t>Charge Per Item</t>
  </si>
  <si>
    <t>Access Refund Rate</t>
  </si>
  <si>
    <t>Large Letter</t>
  </si>
  <si>
    <t>Missort Item Return Rate*</t>
  </si>
  <si>
    <t>Ineligible Item Return Rate*</t>
  </si>
  <si>
    <t xml:space="preserve">Missorts processing rate </t>
  </si>
  <si>
    <t>Mail Centre Collection Fee*</t>
  </si>
  <si>
    <t>Under Volume Container item charge</t>
  </si>
  <si>
    <t>York Annual Maintenance*</t>
  </si>
  <si>
    <t>Yorks Annual Lease (per york)*</t>
  </si>
  <si>
    <t>York Hire (per york, per day)*</t>
  </si>
  <si>
    <t>N.B. The minimum york hire quantity is 100 yorks per day.</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</si>
  <si>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</si>
  <si>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</si>
  <si>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</si>
  <si>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</si>
  <si>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</si>
  <si>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</si>
  <si>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</si>
  <si>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</si>
  <si>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</si>
  <si>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</si>
  <si>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</si>
  <si>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</si>
  <si>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</si>
  <si>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</si>
  <si>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</si>
  <si>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</si>
  <si>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</si>
  <si>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</si>
  <si>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</si>
  <si>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</si>
  <si>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</si>
  <si>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37.85 pence</t>
  </si>
  <si>
    <t>62.97 pence</t>
  </si>
  <si>
    <t>26.56 pence</t>
  </si>
  <si>
    <t>61.86 pence</t>
  </si>
  <si>
    <t>119.34 pence</t>
  </si>
  <si>
    <t>0.92 pence</t>
  </si>
  <si>
    <t>2.60 pence</t>
  </si>
  <si>
    <t>0.00 pence</t>
  </si>
  <si>
    <t>Wholesale Average Container Fill: 171</t>
  </si>
  <si>
    <t>Wholesale Average Container Fill: 31</t>
  </si>
  <si>
    <r>
      <t>Mailmark</t>
    </r>
    <r>
      <rPr>
        <b/>
        <sz val="20"/>
        <color indexed="10"/>
        <rFont val="Calibri"/>
        <family val="2"/>
      </rPr>
      <t>®</t>
    </r>
    <r>
      <rPr>
        <b/>
        <sz val="20"/>
        <color indexed="10"/>
        <rFont val="Arial"/>
        <family val="2"/>
      </rPr>
      <t xml:space="preserve"> Supplementary Service Charges</t>
    </r>
  </si>
  <si>
    <t>Service Option</t>
  </si>
  <si>
    <t>Default Postcode*</t>
  </si>
  <si>
    <t>General Large Letter</t>
  </si>
  <si>
    <t>11.66 pence</t>
  </si>
  <si>
    <t>22.94 pence</t>
  </si>
  <si>
    <t>1.25 pence</t>
  </si>
  <si>
    <t>2.95 pence</t>
  </si>
  <si>
    <t>5.25 pence</t>
  </si>
  <si>
    <t>13.99 pence</t>
  </si>
  <si>
    <t>45.45 pence</t>
  </si>
  <si>
    <t>0.66 pence</t>
  </si>
  <si>
    <t>1.04 pence</t>
  </si>
  <si>
    <t>1.50 pence</t>
  </si>
  <si>
    <t>25.00 pence</t>
  </si>
  <si>
    <t>Royal Mail Wholesale Prices from 1st July 2025</t>
  </si>
  <si>
    <t>Letters - Other Access charges - Prices from 1st July 2025</t>
  </si>
  <si>
    <t>Business &amp; Poll Sort - Standard &amp; Economy</t>
  </si>
  <si>
    <t>Access Standard Business Mail Mailmark™ Letter</t>
  </si>
  <si>
    <t>Access Standard Business Mail 70 Letter</t>
  </si>
  <si>
    <t>Access Standard Business Mail 70 Mailmark™ Large Letter</t>
  </si>
  <si>
    <t>Access Standard Business Mail 70 Large Letter</t>
  </si>
  <si>
    <t>Advertising, Partially Addressed &amp; Catalogues - Standard &amp; Economy</t>
  </si>
  <si>
    <t>Access Standard Advertising Mail Mailmark™ Letter</t>
  </si>
  <si>
    <t>Access Standard Partially Addressed Mailmark™ Letter</t>
  </si>
  <si>
    <t>Access Standard Advertising Mail 70 Letter</t>
  </si>
  <si>
    <t>Access Standard Advertising Mail 70 Catalogue Mailmark™ Letter</t>
  </si>
  <si>
    <t>Access Standard Advertising Mail 70 Catalogue Letter</t>
  </si>
  <si>
    <t>Access Standard Advertising Mail 70 Mailmark™ Large Letter</t>
  </si>
  <si>
    <t>Access Standard Partially Addressed 70 Mailmark™ Large Letter</t>
  </si>
  <si>
    <t>Access Standard Advertising Mail 70 Large Letter</t>
  </si>
  <si>
    <t>Access Standard Advertising Mail 70 Catalogue Mailmark™ Large Letter</t>
  </si>
  <si>
    <t>Access Standard Advertising Mail 70 Catalogue Large Letter</t>
  </si>
  <si>
    <t>Magazines - Standard</t>
  </si>
  <si>
    <t>Access Standard Magazine 70 Mailmark™ Large Letter</t>
  </si>
  <si>
    <t>Access Standard Magazine 70 Large Letter</t>
  </si>
  <si>
    <t>General Large Letters - Standard</t>
  </si>
  <si>
    <t>Access Standard General 70 Manual Mailmark™ Large Letter</t>
  </si>
  <si>
    <t>Access Standard General 70 Mailmark™ Large Letter</t>
  </si>
  <si>
    <t>Business &amp; Poll Sort - Priority</t>
  </si>
  <si>
    <t>Access Priority Business Mail Mailmark™ Letter</t>
  </si>
  <si>
    <t>Access Priority Business Mail 70 Letter</t>
  </si>
  <si>
    <t>Access Priority Business Mail 70 Mailmark™ Large Letter</t>
  </si>
  <si>
    <t>Access Priority Business Mail 70 Large Letter</t>
  </si>
  <si>
    <t>Advertising, Partially Addressed &amp; Catalogues - Priority</t>
  </si>
  <si>
    <t>Access Priority Advertising Mail Mailmark™ Letter</t>
  </si>
  <si>
    <t>Access Priority Partially Addressed Mailmark™ Letter</t>
  </si>
  <si>
    <t>Access Priority Advertising Mail 70 Letter</t>
  </si>
  <si>
    <t>Access Priority Advertising Mail 70 Catalogue Mailmark™ Letter</t>
  </si>
  <si>
    <t>Access Priority Advertising Mail 70 Catalogue Letter</t>
  </si>
  <si>
    <t>101-150g</t>
  </si>
  <si>
    <t>Access Priority Advertising Mail 70 Mailmark™ Large Letter</t>
  </si>
  <si>
    <t>Access Priority Partially Addressed 70 Mailmark™ Large Letter</t>
  </si>
  <si>
    <t>Access Priority Advertising Mail 70 Large Letter</t>
  </si>
  <si>
    <t>Access Priority Advertising Mail 70 Catalogue Mailmark™ Large Letter</t>
  </si>
  <si>
    <t>Access Priority Advertising Mail 70 Catalogue Large Letter</t>
  </si>
  <si>
    <t>Magazines - Priority</t>
  </si>
  <si>
    <t>Access Priority Magazine 70 Mailmark™ Large Letter</t>
  </si>
  <si>
    <t>Access Priority Magazine 70 Large Letter</t>
  </si>
  <si>
    <t xml:space="preserve"> © Royal Mail Group 2025.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</si>
</sst>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3" formatCode="_-* #,##0.00_-;\-* #,##0.00_-;_-* &quot;-&quot;??_-;_-@_-"/>
    <numFmt numFmtId="164" formatCode="0.0000"/>
    <numFmt numFmtId="165" formatCode="0.0%"/>
    <numFmt numFmtId="166" formatCode="_-* #,##0.000_-;\-* #,##0.000_-;_-* &quot;-&quot;??_-;_-@_-"/>
    <numFmt numFmtId="167" formatCode="_(* #,##0.00_);_(* \(#,##0.00\);_(* &quot;-&quot;??_);_(@_)"/>
    <numFmt numFmtId="168" formatCode="#,##0_ ;\-#,##0\ "/>
    <numFmt numFmtId="169" formatCode="#,##0.000_ ;\-#,##0.000\ "/>
    <numFmt numFmtId="170" formatCode="#,##0.00_ ;\-#,##0.00\ "/>
    <numFmt numFmtId="171" formatCode="#,##0.0000_ ;\-#,##0.0000\ "/>
    <numFmt numFmtId="172" formatCode="#,##0.00000_ ;\-#,##0.00000\ "/>
    <numFmt numFmtId="173" formatCode="0.000\p"/>
    <numFmt numFmtId="174" formatCode="0.0000\p"/>
    <numFmt numFmtId="175" formatCode="0&quot;g&quot;"/>
    <numFmt numFmtId="176" formatCode="0.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10"/>
      <name val="Arial"/>
      <family val="2"/>
    </font>
    <font>
      <sz val="10"/>
      <name val="Arial"/>
      <family val="2"/>
    </font>
    <font>
      <i/>
      <sz val="11"/>
      <color theme="1"/>
      <name val="Calibri"/>
      <family val="2"/>
      <scheme val="minor"/>
    </font>
    <font>
      <b/>
      <sz val="11"/>
      <color indexed="55"/>
      <name val="Calibri"/>
      <family val="2"/>
    </font>
    <font>
      <sz val="11"/>
      <color indexed="55"/>
      <name val="Calibri"/>
      <family val="2"/>
    </font>
    <font>
      <sz val="11"/>
      <color indexed="8"/>
      <name val="Calibri"/>
      <family val="2"/>
    </font>
    <font>
      <u/>
      <sz val="11"/>
      <color theme="10"/>
      <name val="Calibri"/>
      <family val="2"/>
      <scheme val="minor"/>
    </font>
    <font>
      <sz val="11"/>
      <name val="Calibri"/>
      <family val="2"/>
      <scheme val="minor"/>
    </font>
    <font>
      <b/>
      <sz val="12"/>
      <color rgb="FFC00000"/>
      <name val="Calibri"/>
      <family val="2"/>
      <scheme val="minor"/>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i/>
      <sz val="11"/>
      <color theme="1"/>
      <name val="Calibri"/>
      <family val="2"/>
      <scheme val="minor"/>
    </font>
    <font>
      <i/>
      <sz val="10"/>
      <name val="Arial"/>
      <family val="2"/>
    </font>
  </fonts>
  <fills count="1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theme="8" tint="0.79998168889431442"/>
        <bgColor indexed="64"/>
      </patternFill>
    </fill>
    <fill>
      <patternFill patternType="solid">
        <fgColor rgb="FFEAEAEA"/>
        <bgColor indexed="64"/>
      </patternFill>
    </fill>
    <fill>
      <patternFill patternType="solid">
        <fgColor indexed="9"/>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4" tint="0.39997558519241921"/>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hair">
        <color indexed="64"/>
      </left>
      <right/>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2">
    <xf numFmtId="0" fontId="0" fillId="0" borderId="0"/>
    <xf numFmtId="0" fontId="1" fillId="0" borderId="0"/>
    <xf numFmtId="0" fontId="1" fillId="0" borderId="0"/>
    <xf numFmtId="167" fontId="9" fillId="0" borderId="0" applyFont="0" applyFill="0" applyBorder="0" applyAlignment="0" applyProtection="0"/>
    <xf numFmtId="9" fontId="9" fillId="0" borderId="0" applyFont="0" applyFill="0" applyBorder="0" applyAlignment="0" applyProtection="0"/>
    <xf numFmtId="0" fontId="1" fillId="0" borderId="0"/>
    <xf numFmtId="0" fontId="10" fillId="0" borderId="0" applyNumberFormat="0" applyFill="0" applyBorder="0" applyAlignment="0" applyProtection="0"/>
    <xf numFmtId="0" fontId="5" fillId="0" borderId="0"/>
    <xf numFmtId="9" fontId="5" fillId="0" borderId="0" applyFont="0" applyFill="0" applyBorder="0" applyAlignment="0" applyProtection="0"/>
    <xf numFmtId="0" fontId="10" fillId="0" borderId="0" applyNumberFormat="0" applyFill="0" applyBorder="0" applyAlignment="0" applyProtection="0"/>
    <xf numFmtId="0" fontId="5" fillId="0" borderId="0"/>
    <xf numFmtId="0" fontId="18" fillId="0" borderId="0"/>
  </cellStyleXfs>
  <cellXfs count="238">
    <xf numFmtId="0" fontId="0" fillId="0" borderId="0" xfId="0"/>
    <xf numFmtId="0" fontId="3" fillId="2" borderId="0" xfId="1" applyFont="1" applyFill="1"/>
    <xf numFmtId="164" fontId="3" fillId="2" borderId="0" xfId="1" applyNumberFormat="1" applyFont="1" applyFill="1"/>
    <xf numFmtId="0" fontId="1" fillId="2" borderId="0" xfId="1" applyFill="1"/>
    <xf numFmtId="0" fontId="1" fillId="0" borderId="0" xfId="1"/>
    <xf numFmtId="164" fontId="1" fillId="0" borderId="0" xfId="1" applyNumberFormat="1"/>
    <xf numFmtId="43" fontId="1" fillId="0" borderId="0" xfId="1" applyNumberFormat="1"/>
    <xf numFmtId="0" fontId="1" fillId="0" borderId="0" xfId="1" applyAlignment="1">
      <alignment vertical="center"/>
    </xf>
    <xf numFmtId="0" fontId="4" fillId="0" borderId="0" xfId="1" applyFont="1" applyAlignment="1">
      <alignment vertical="center"/>
    </xf>
    <xf numFmtId="43" fontId="1" fillId="0" borderId="0" xfId="1" applyNumberFormat="1" applyAlignment="1">
      <alignment vertical="center"/>
    </xf>
    <xf numFmtId="164" fontId="1" fillId="0" borderId="0" xfId="1" applyNumberFormat="1" applyAlignment="1">
      <alignment vertical="center"/>
    </xf>
    <xf numFmtId="166" fontId="1" fillId="0" borderId="0" xfId="1" applyNumberFormat="1" applyAlignment="1">
      <alignment vertical="center"/>
    </xf>
    <xf numFmtId="0" fontId="2" fillId="0" borderId="0" xfId="1" applyFont="1"/>
    <xf numFmtId="0" fontId="2" fillId="0" borderId="6" xfId="1" applyFont="1" applyBorder="1" applyAlignment="1">
      <alignment horizontal="left" vertical="center" wrapText="1"/>
    </xf>
    <xf numFmtId="0" fontId="2" fillId="0" borderId="3" xfId="1" applyFont="1" applyBorder="1" applyAlignment="1">
      <alignment horizontal="center" vertical="center" wrapText="1"/>
    </xf>
    <xf numFmtId="17" fontId="7" fillId="0" borderId="3" xfId="1" applyNumberFormat="1" applyFont="1" applyBorder="1" applyAlignment="1">
      <alignment horizontal="center" vertical="center" wrapText="1"/>
    </xf>
    <xf numFmtId="164" fontId="7" fillId="0" borderId="7" xfId="1" applyNumberFormat="1" applyFont="1" applyBorder="1" applyAlignment="1">
      <alignment horizontal="center" vertical="center" wrapText="1"/>
    </xf>
    <xf numFmtId="164" fontId="7" fillId="0" borderId="5" xfId="1" applyNumberFormat="1" applyFont="1" applyBorder="1" applyAlignment="1">
      <alignment horizontal="center" vertical="center" wrapText="1"/>
    </xf>
    <xf numFmtId="0" fontId="1" fillId="0" borderId="8" xfId="1" applyBorder="1" applyAlignment="1">
      <alignment horizontal="left" vertical="center" wrapText="1"/>
    </xf>
    <xf numFmtId="0" fontId="1" fillId="0" borderId="4" xfId="1" applyBorder="1" applyAlignment="1">
      <alignment horizontal="center" vertical="center" wrapText="1"/>
    </xf>
    <xf numFmtId="17" fontId="8" fillId="0" borderId="4"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1" fillId="0" borderId="8" xfId="1" applyBorder="1" applyAlignment="1">
      <alignment horizontal="center" vertical="center" wrapText="1"/>
    </xf>
    <xf numFmtId="17" fontId="8" fillId="0" borderId="8"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0" fontId="1" fillId="0" borderId="9" xfId="1" applyBorder="1"/>
    <xf numFmtId="166" fontId="9" fillId="0" borderId="3" xfId="3" applyNumberFormat="1" applyBorder="1" applyAlignment="1"/>
    <xf numFmtId="168" fontId="9" fillId="8" borderId="10" xfId="3" applyNumberFormat="1" applyFill="1" applyBorder="1" applyAlignment="1"/>
    <xf numFmtId="164" fontId="9" fillId="8" borderId="11" xfId="3" applyNumberFormat="1" applyFill="1" applyBorder="1" applyAlignment="1"/>
    <xf numFmtId="164" fontId="9" fillId="8" borderId="2" xfId="4" applyNumberFormat="1" applyFill="1" applyBorder="1" applyAlignment="1"/>
    <xf numFmtId="168" fontId="9" fillId="8" borderId="3" xfId="3" applyNumberFormat="1" applyFill="1" applyBorder="1" applyAlignment="1"/>
    <xf numFmtId="164" fontId="9" fillId="8" borderId="7" xfId="3" applyNumberFormat="1" applyFill="1" applyBorder="1" applyAlignment="1"/>
    <xf numFmtId="164" fontId="9" fillId="8" borderId="5" xfId="4" applyNumberFormat="1" applyFill="1" applyBorder="1" applyAlignment="1"/>
    <xf numFmtId="169" fontId="9" fillId="8" borderId="10" xfId="3" applyNumberFormat="1" applyFill="1" applyBorder="1" applyAlignment="1"/>
    <xf numFmtId="0" fontId="1" fillId="0" borderId="6" xfId="1" applyBorder="1"/>
    <xf numFmtId="166" fontId="9" fillId="0" borderId="12" xfId="3" applyNumberFormat="1" applyBorder="1" applyAlignment="1"/>
    <xf numFmtId="168" fontId="9" fillId="0" borderId="13" xfId="3" applyNumberFormat="1" applyBorder="1" applyAlignment="1"/>
    <xf numFmtId="164" fontId="9" fillId="0" borderId="14" xfId="3" applyNumberFormat="1" applyBorder="1" applyAlignment="1"/>
    <xf numFmtId="164" fontId="9" fillId="0" borderId="15" xfId="4" applyNumberFormat="1" applyBorder="1" applyAlignment="1"/>
    <xf numFmtId="0" fontId="1" fillId="0" borderId="16" xfId="1" applyBorder="1"/>
    <xf numFmtId="166" fontId="9" fillId="0" borderId="13" xfId="3" applyNumberFormat="1" applyBorder="1" applyAlignment="1"/>
    <xf numFmtId="0" fontId="1" fillId="0" borderId="17" xfId="1" applyBorder="1"/>
    <xf numFmtId="166" fontId="9" fillId="0" borderId="10" xfId="3" applyNumberFormat="1" applyBorder="1" applyAlignment="1"/>
    <xf numFmtId="168" fontId="9" fillId="0" borderId="10" xfId="3" applyNumberFormat="1" applyBorder="1" applyAlignment="1"/>
    <xf numFmtId="164" fontId="9" fillId="0" borderId="18" xfId="3" applyNumberFormat="1" applyBorder="1" applyAlignment="1"/>
    <xf numFmtId="164" fontId="9" fillId="0" borderId="19" xfId="3" applyNumberFormat="1" applyBorder="1" applyAlignment="1"/>
    <xf numFmtId="0" fontId="1" fillId="0" borderId="4" xfId="1" applyBorder="1"/>
    <xf numFmtId="0" fontId="1" fillId="0" borderId="1" xfId="1" applyBorder="1"/>
    <xf numFmtId="166" fontId="9" fillId="0" borderId="1" xfId="3" applyNumberFormat="1" applyBorder="1" applyAlignment="1"/>
    <xf numFmtId="168" fontId="9" fillId="0" borderId="1" xfId="3" applyNumberFormat="1" applyBorder="1" applyAlignment="1"/>
    <xf numFmtId="164" fontId="9" fillId="0" borderId="1" xfId="3" applyNumberFormat="1" applyBorder="1" applyAlignment="1"/>
    <xf numFmtId="166" fontId="9" fillId="0" borderId="0" xfId="3" applyNumberFormat="1" applyBorder="1" applyAlignment="1"/>
    <xf numFmtId="168" fontId="9" fillId="0" borderId="0" xfId="3" applyNumberFormat="1" applyBorder="1" applyAlignment="1"/>
    <xf numFmtId="164" fontId="9" fillId="0" borderId="0" xfId="3" applyNumberFormat="1" applyBorder="1" applyAlignment="1"/>
    <xf numFmtId="170" fontId="9" fillId="8" borderId="10" xfId="3" applyNumberFormat="1" applyFill="1" applyBorder="1" applyAlignment="1"/>
    <xf numFmtId="0" fontId="1" fillId="0" borderId="6" xfId="5" applyBorder="1"/>
    <xf numFmtId="169" fontId="9" fillId="0" borderId="13" xfId="3" applyNumberFormat="1" applyBorder="1" applyAlignment="1"/>
    <xf numFmtId="164" fontId="9" fillId="0" borderId="15" xfId="3" applyNumberFormat="1" applyBorder="1" applyAlignment="1"/>
    <xf numFmtId="171" fontId="9" fillId="0" borderId="13" xfId="3" applyNumberFormat="1" applyBorder="1" applyAlignment="1"/>
    <xf numFmtId="2" fontId="9" fillId="0" borderId="14" xfId="3" applyNumberFormat="1" applyBorder="1" applyAlignment="1"/>
    <xf numFmtId="172" fontId="9" fillId="0" borderId="1" xfId="3" applyNumberFormat="1" applyBorder="1" applyAlignment="1"/>
    <xf numFmtId="164" fontId="9" fillId="0" borderId="4" xfId="3" applyNumberFormat="1" applyBorder="1" applyAlignment="1"/>
    <xf numFmtId="172" fontId="9" fillId="0" borderId="0" xfId="3" applyNumberFormat="1" applyBorder="1" applyAlignment="1"/>
    <xf numFmtId="172" fontId="9" fillId="0" borderId="8" xfId="3" applyNumberFormat="1" applyBorder="1" applyAlignment="1"/>
    <xf numFmtId="166" fontId="9" fillId="0" borderId="8" xfId="3" applyNumberFormat="1" applyBorder="1" applyAlignment="1"/>
    <xf numFmtId="164" fontId="9" fillId="0" borderId="8" xfId="3" applyNumberFormat="1" applyBorder="1" applyAlignment="1"/>
    <xf numFmtId="168" fontId="9" fillId="0" borderId="12" xfId="3" applyNumberFormat="1" applyBorder="1" applyAlignment="1"/>
    <xf numFmtId="164" fontId="9" fillId="0" borderId="20" xfId="3" applyNumberFormat="1" applyBorder="1" applyAlignment="1"/>
    <xf numFmtId="164" fontId="9" fillId="0" borderId="21" xfId="4" applyNumberFormat="1" applyBorder="1" applyAlignment="1"/>
    <xf numFmtId="168" fontId="9" fillId="9" borderId="12" xfId="3" applyNumberFormat="1" applyFill="1" applyBorder="1" applyAlignment="1"/>
    <xf numFmtId="164" fontId="9" fillId="9" borderId="20" xfId="3" applyNumberFormat="1" applyFill="1" applyBorder="1" applyAlignment="1"/>
    <xf numFmtId="164" fontId="9" fillId="9" borderId="21" xfId="4" applyNumberFormat="1" applyFill="1" applyBorder="1" applyAlignment="1"/>
    <xf numFmtId="0" fontId="1" fillId="0" borderId="16" xfId="5" applyBorder="1"/>
    <xf numFmtId="168" fontId="9" fillId="9" borderId="13" xfId="3" applyNumberFormat="1" applyFill="1" applyBorder="1" applyAlignment="1"/>
    <xf numFmtId="164" fontId="9" fillId="9" borderId="14" xfId="3" applyNumberFormat="1" applyFill="1" applyBorder="1" applyAlignment="1"/>
    <xf numFmtId="164" fontId="9" fillId="9" borderId="15" xfId="4" applyNumberFormat="1" applyFill="1" applyBorder="1" applyAlignment="1"/>
    <xf numFmtId="0" fontId="1" fillId="0" borderId="17" xfId="5" applyBorder="1"/>
    <xf numFmtId="168" fontId="9" fillId="9" borderId="10" xfId="3" applyNumberFormat="1" applyFill="1" applyBorder="1" applyAlignment="1"/>
    <xf numFmtId="164" fontId="9" fillId="9" borderId="18" xfId="3" applyNumberFormat="1" applyFill="1" applyBorder="1" applyAlignment="1"/>
    <xf numFmtId="164" fontId="9" fillId="9" borderId="19" xfId="3" applyNumberFormat="1" applyFill="1" applyBorder="1" applyAlignment="1"/>
    <xf numFmtId="166" fontId="1" fillId="0" borderId="0" xfId="1" applyNumberFormat="1"/>
    <xf numFmtId="164" fontId="1" fillId="0" borderId="0" xfId="5" applyNumberFormat="1"/>
    <xf numFmtId="164" fontId="1" fillId="0" borderId="0" xfId="5" applyNumberFormat="1" applyAlignment="1">
      <alignment horizontal="right"/>
    </xf>
    <xf numFmtId="2" fontId="1" fillId="0" borderId="0" xfId="2" applyNumberFormat="1"/>
    <xf numFmtId="0" fontId="1" fillId="0" borderId="0" xfId="2" applyAlignment="1">
      <alignment horizontal="right"/>
    </xf>
    <xf numFmtId="2" fontId="1" fillId="0" borderId="0" xfId="5" applyNumberFormat="1"/>
    <xf numFmtId="0" fontId="1" fillId="0" borderId="8" xfId="2" applyBorder="1" applyAlignment="1">
      <alignment horizontal="right"/>
    </xf>
    <xf numFmtId="2" fontId="1" fillId="0" borderId="8" xfId="2" applyNumberFormat="1" applyBorder="1"/>
    <xf numFmtId="164" fontId="6" fillId="0" borderId="0" xfId="5" applyNumberFormat="1" applyFont="1"/>
    <xf numFmtId="166" fontId="1" fillId="0" borderId="0" xfId="5" applyNumberFormat="1"/>
    <xf numFmtId="0" fontId="1" fillId="0" borderId="0" xfId="5"/>
    <xf numFmtId="0" fontId="10" fillId="0" borderId="0" xfId="6"/>
    <xf numFmtId="0" fontId="5" fillId="0" borderId="0" xfId="7"/>
    <xf numFmtId="165" fontId="1" fillId="0" borderId="0" xfId="8" applyNumberFormat="1" applyFont="1" applyAlignment="1">
      <alignment vertical="center"/>
    </xf>
    <xf numFmtId="0" fontId="3" fillId="10" borderId="0" xfId="2" applyFont="1" applyFill="1"/>
    <xf numFmtId="0" fontId="1" fillId="10" borderId="0" xfId="2" applyFill="1"/>
    <xf numFmtId="0" fontId="11" fillId="0" borderId="0" xfId="7" applyFont="1"/>
    <xf numFmtId="0" fontId="3" fillId="0" borderId="0" xfId="2" applyFont="1"/>
    <xf numFmtId="0" fontId="1" fillId="0" borderId="0" xfId="2"/>
    <xf numFmtId="0" fontId="4" fillId="0" borderId="0" xfId="2" applyFont="1" applyAlignment="1">
      <alignment vertical="center"/>
    </xf>
    <xf numFmtId="0" fontId="1" fillId="0" borderId="12" xfId="2" applyBorder="1"/>
    <xf numFmtId="0" fontId="1" fillId="0" borderId="8" xfId="2" applyBorder="1"/>
    <xf numFmtId="0" fontId="1" fillId="0" borderId="21" xfId="2" applyBorder="1"/>
    <xf numFmtId="0" fontId="12" fillId="0" borderId="22" xfId="2" applyFont="1" applyBorder="1"/>
    <xf numFmtId="0" fontId="1" fillId="0" borderId="22" xfId="2" applyBorder="1"/>
    <xf numFmtId="0" fontId="1" fillId="0" borderId="13" xfId="2" applyBorder="1"/>
    <xf numFmtId="0" fontId="12" fillId="0" borderId="0" xfId="2" applyFont="1"/>
    <xf numFmtId="0" fontId="1" fillId="0" borderId="15" xfId="2" applyBorder="1"/>
    <xf numFmtId="0" fontId="1" fillId="0" borderId="0" xfId="2" applyAlignment="1">
      <alignment vertical="center"/>
    </xf>
    <xf numFmtId="0" fontId="2" fillId="0" borderId="22" xfId="2" applyFont="1" applyBorder="1" applyAlignment="1">
      <alignment vertical="center"/>
    </xf>
    <xf numFmtId="0" fontId="1" fillId="0" borderId="13" xfId="2" applyBorder="1" applyAlignment="1">
      <alignment vertical="center"/>
    </xf>
    <xf numFmtId="0" fontId="2" fillId="0" borderId="0" xfId="2" applyFont="1" applyAlignment="1">
      <alignment horizontal="center"/>
    </xf>
    <xf numFmtId="0" fontId="1" fillId="0" borderId="15" xfId="2" applyBorder="1" applyAlignment="1">
      <alignment vertical="center"/>
    </xf>
    <xf numFmtId="0" fontId="2" fillId="0" borderId="23" xfId="2" applyFont="1" applyBorder="1" applyAlignment="1">
      <alignment vertical="center"/>
    </xf>
    <xf numFmtId="0" fontId="2" fillId="0" borderId="0" xfId="2" applyFont="1" applyAlignment="1">
      <alignment horizontal="right" vertical="center"/>
    </xf>
    <xf numFmtId="0" fontId="1" fillId="11" borderId="0" xfId="2" applyFill="1" applyAlignment="1">
      <alignment horizontal="center" vertical="center"/>
    </xf>
    <xf numFmtId="164" fontId="1" fillId="11" borderId="0" xfId="2" applyNumberFormat="1" applyFill="1" applyAlignment="1">
      <alignment horizontal="center" vertical="center"/>
    </xf>
    <xf numFmtId="0" fontId="1" fillId="0" borderId="0" xfId="2" applyAlignment="1">
      <alignment vertical="center" wrapText="1"/>
    </xf>
    <xf numFmtId="0" fontId="1" fillId="0" borderId="0" xfId="2" applyAlignment="1">
      <alignment horizontal="left" vertical="center"/>
    </xf>
    <xf numFmtId="0" fontId="1" fillId="0" borderId="0" xfId="2" applyAlignment="1">
      <alignment horizontal="center" vertical="center"/>
    </xf>
    <xf numFmtId="173" fontId="1" fillId="11" borderId="0" xfId="2" applyNumberFormat="1" applyFill="1" applyAlignment="1">
      <alignment horizontal="right" vertical="center"/>
    </xf>
    <xf numFmtId="174" fontId="1" fillId="0" borderId="0" xfId="2" applyNumberFormat="1" applyAlignment="1">
      <alignment horizontal="center" vertical="center"/>
    </xf>
    <xf numFmtId="0" fontId="1" fillId="0" borderId="10" xfId="2" applyBorder="1"/>
    <xf numFmtId="0" fontId="1" fillId="0" borderId="1" xfId="2" applyBorder="1"/>
    <xf numFmtId="0" fontId="1" fillId="0" borderId="2" xfId="2" applyBorder="1"/>
    <xf numFmtId="0" fontId="12" fillId="12" borderId="0" xfId="2" applyFont="1" applyFill="1"/>
    <xf numFmtId="0" fontId="1" fillId="12" borderId="0" xfId="2" applyFill="1"/>
    <xf numFmtId="0" fontId="2" fillId="12" borderId="0" xfId="2" applyFont="1" applyFill="1"/>
    <xf numFmtId="0" fontId="2" fillId="12" borderId="0" xfId="2" applyFont="1" applyFill="1" applyAlignment="1">
      <alignment vertical="center"/>
    </xf>
    <xf numFmtId="0" fontId="1" fillId="12" borderId="0" xfId="2" applyFill="1" applyAlignment="1">
      <alignment horizontal="left" vertical="center"/>
    </xf>
    <xf numFmtId="174" fontId="1" fillId="12" borderId="0" xfId="2" applyNumberFormat="1" applyFill="1" applyAlignment="1">
      <alignment vertical="center"/>
    </xf>
    <xf numFmtId="0" fontId="2" fillId="12" borderId="22" xfId="2" applyFont="1" applyFill="1" applyBorder="1" applyAlignment="1">
      <alignment vertical="center"/>
    </xf>
    <xf numFmtId="0" fontId="1" fillId="12" borderId="22" xfId="2" applyFill="1" applyBorder="1" applyAlignment="1">
      <alignment horizontal="left" vertical="center"/>
    </xf>
    <xf numFmtId="174" fontId="1" fillId="12" borderId="22" xfId="2" applyNumberFormat="1" applyFill="1" applyBorder="1" applyAlignment="1">
      <alignment vertical="center"/>
    </xf>
    <xf numFmtId="0" fontId="1" fillId="12" borderId="23" xfId="2" applyFill="1" applyBorder="1" applyAlignment="1">
      <alignment horizontal="left" vertical="center"/>
    </xf>
    <xf numFmtId="174" fontId="1" fillId="12" borderId="22" xfId="2" applyNumberFormat="1" applyFill="1" applyBorder="1" applyAlignment="1">
      <alignment horizontal="right" vertical="center"/>
    </xf>
    <xf numFmtId="174" fontId="1" fillId="0" borderId="0" xfId="2" applyNumberFormat="1" applyAlignment="1">
      <alignment vertical="center"/>
    </xf>
    <xf numFmtId="173" fontId="1" fillId="12" borderId="22" xfId="2" applyNumberFormat="1" applyFill="1" applyBorder="1" applyAlignment="1">
      <alignment horizontal="right" vertical="center"/>
    </xf>
    <xf numFmtId="175" fontId="1" fillId="12" borderId="0" xfId="2" applyNumberFormat="1" applyFill="1" applyAlignment="1">
      <alignment vertical="center"/>
    </xf>
    <xf numFmtId="175" fontId="1" fillId="0" borderId="0" xfId="2" applyNumberFormat="1" applyAlignment="1">
      <alignment vertical="center"/>
    </xf>
    <xf numFmtId="0" fontId="1" fillId="12" borderId="0" xfId="2" applyFill="1" applyAlignment="1">
      <alignment horizontal="right"/>
    </xf>
    <xf numFmtId="0" fontId="10" fillId="0" borderId="0" xfId="9"/>
    <xf numFmtId="0" fontId="3" fillId="10" borderId="0" xfId="5" applyFont="1" applyFill="1"/>
    <xf numFmtId="0" fontId="1" fillId="10" borderId="0" xfId="5" applyFill="1"/>
    <xf numFmtId="0" fontId="5" fillId="0" borderId="0" xfId="10"/>
    <xf numFmtId="0" fontId="13" fillId="0" borderId="3" xfId="10" applyFont="1" applyBorder="1" applyAlignment="1">
      <alignment wrapText="1"/>
    </xf>
    <xf numFmtId="0" fontId="13" fillId="0" borderId="7" xfId="10" applyFont="1" applyBorder="1" applyAlignment="1">
      <alignment horizontal="center" wrapText="1"/>
    </xf>
    <xf numFmtId="0" fontId="13" fillId="0" borderId="5" xfId="10" applyFont="1" applyBorder="1" applyAlignment="1">
      <alignment horizontal="center" wrapText="1"/>
    </xf>
    <xf numFmtId="0" fontId="14" fillId="0" borderId="12" xfId="10" applyFont="1" applyBorder="1"/>
    <xf numFmtId="0" fontId="5" fillId="0" borderId="20" xfId="10" applyBorder="1" applyAlignment="1">
      <alignment horizontal="center"/>
    </xf>
    <xf numFmtId="4" fontId="5" fillId="0" borderId="21" xfId="10" applyNumberFormat="1" applyBorder="1" applyAlignment="1">
      <alignment horizontal="center"/>
    </xf>
    <xf numFmtId="0" fontId="5" fillId="0" borderId="13" xfId="10" applyBorder="1"/>
    <xf numFmtId="0" fontId="5" fillId="0" borderId="14" xfId="10" applyBorder="1" applyAlignment="1">
      <alignment horizontal="center"/>
    </xf>
    <xf numFmtId="4" fontId="5" fillId="0" borderId="15" xfId="10" applyNumberFormat="1" applyBorder="1" applyAlignment="1">
      <alignment horizontal="center"/>
    </xf>
    <xf numFmtId="0" fontId="5" fillId="0" borderId="21" xfId="10" applyBorder="1" applyAlignment="1">
      <alignment horizontal="center"/>
    </xf>
    <xf numFmtId="0" fontId="5" fillId="0" borderId="12" xfId="10" applyBorder="1"/>
    <xf numFmtId="0" fontId="14" fillId="13" borderId="12" xfId="10" applyFont="1" applyFill="1" applyBorder="1"/>
    <xf numFmtId="0" fontId="5" fillId="13" borderId="20" xfId="10" applyFill="1" applyBorder="1" applyAlignment="1">
      <alignment horizontal="center"/>
    </xf>
    <xf numFmtId="0" fontId="5" fillId="13" borderId="21" xfId="10" applyFill="1" applyBorder="1" applyAlignment="1">
      <alignment horizontal="center"/>
    </xf>
    <xf numFmtId="0" fontId="14" fillId="13" borderId="13" xfId="10" applyFont="1" applyFill="1" applyBorder="1"/>
    <xf numFmtId="0" fontId="5" fillId="13" borderId="14" xfId="10" applyFill="1" applyBorder="1" applyAlignment="1">
      <alignment horizontal="center"/>
    </xf>
    <xf numFmtId="0" fontId="5" fillId="13" borderId="15" xfId="10" applyFill="1" applyBorder="1" applyAlignment="1">
      <alignment horizontal="center"/>
    </xf>
    <xf numFmtId="8" fontId="5" fillId="0" borderId="21" xfId="10" applyNumberFormat="1" applyBorder="1" applyAlignment="1">
      <alignment horizontal="center"/>
    </xf>
    <xf numFmtId="8" fontId="5" fillId="0" borderId="15" xfId="10" applyNumberFormat="1" applyBorder="1" applyAlignment="1">
      <alignment horizontal="center"/>
    </xf>
    <xf numFmtId="0" fontId="5" fillId="0" borderId="11" xfId="10" applyBorder="1" applyAlignment="1">
      <alignment horizontal="center"/>
    </xf>
    <xf numFmtId="0" fontId="5" fillId="0" borderId="2" xfId="10" applyBorder="1" applyAlignment="1">
      <alignment horizontal="center"/>
    </xf>
    <xf numFmtId="0" fontId="14" fillId="0" borderId="13" xfId="10" applyFont="1" applyBorder="1"/>
    <xf numFmtId="0" fontId="14" fillId="0" borderId="14" xfId="10" applyFont="1" applyBorder="1" applyAlignment="1">
      <alignment horizontal="center"/>
    </xf>
    <xf numFmtId="8" fontId="14" fillId="0" borderId="15" xfId="10" applyNumberFormat="1" applyFont="1" applyBorder="1" applyAlignment="1">
      <alignment horizontal="center"/>
    </xf>
    <xf numFmtId="0" fontId="15" fillId="0" borderId="13" xfId="10" applyFont="1" applyBorder="1"/>
    <xf numFmtId="0" fontId="14" fillId="0" borderId="15" xfId="10" applyFont="1" applyBorder="1" applyAlignment="1">
      <alignment horizontal="center"/>
    </xf>
    <xf numFmtId="0" fontId="14" fillId="0" borderId="20" xfId="10" applyFont="1" applyBorder="1" applyAlignment="1">
      <alignment horizontal="center"/>
    </xf>
    <xf numFmtId="0" fontId="14" fillId="0" borderId="21" xfId="10" applyFont="1" applyBorder="1" applyAlignment="1">
      <alignment horizontal="center"/>
    </xf>
    <xf numFmtId="40" fontId="14" fillId="0" borderId="15" xfId="10" applyNumberFormat="1" applyFont="1" applyBorder="1" applyAlignment="1">
      <alignment horizontal="center"/>
    </xf>
    <xf numFmtId="0" fontId="14" fillId="0" borderId="10" xfId="10" applyFont="1" applyBorder="1"/>
    <xf numFmtId="0" fontId="14" fillId="0" borderId="11" xfId="10" applyFont="1" applyBorder="1" applyAlignment="1">
      <alignment horizontal="center"/>
    </xf>
    <xf numFmtId="8" fontId="14" fillId="0" borderId="2" xfId="10" applyNumberFormat="1" applyFont="1" applyBorder="1" applyAlignment="1">
      <alignment horizontal="center"/>
    </xf>
    <xf numFmtId="0" fontId="5" fillId="13" borderId="13" xfId="10" applyFill="1" applyBorder="1" applyAlignment="1">
      <alignment wrapText="1"/>
    </xf>
    <xf numFmtId="0" fontId="17" fillId="13" borderId="10" xfId="10" applyFont="1" applyFill="1" applyBorder="1" applyAlignment="1">
      <alignment wrapText="1"/>
    </xf>
    <xf numFmtId="0" fontId="19" fillId="0" borderId="0" xfId="11" applyFont="1" applyAlignment="1">
      <alignment vertical="center"/>
    </xf>
    <xf numFmtId="0" fontId="18" fillId="0" borderId="8" xfId="11" applyBorder="1"/>
    <xf numFmtId="0" fontId="18" fillId="0" borderId="0" xfId="11"/>
    <xf numFmtId="0" fontId="20" fillId="0" borderId="0" xfId="11" applyFont="1" applyAlignment="1">
      <alignment vertical="center"/>
    </xf>
    <xf numFmtId="0" fontId="5" fillId="0" borderId="15" xfId="10" applyBorder="1" applyAlignment="1">
      <alignment horizontal="center"/>
    </xf>
    <xf numFmtId="8" fontId="5" fillId="13" borderId="21" xfId="10" applyNumberFormat="1" applyFill="1" applyBorder="1" applyAlignment="1">
      <alignment horizontal="center"/>
    </xf>
    <xf numFmtId="8" fontId="5" fillId="13" borderId="15" xfId="10" applyNumberFormat="1" applyFill="1" applyBorder="1" applyAlignment="1">
      <alignment horizontal="center"/>
    </xf>
    <xf numFmtId="0" fontId="14" fillId="13" borderId="10" xfId="10" applyFont="1" applyFill="1" applyBorder="1"/>
    <xf numFmtId="0" fontId="5" fillId="13" borderId="11" xfId="10" applyFill="1" applyBorder="1" applyAlignment="1">
      <alignment horizontal="center"/>
    </xf>
    <xf numFmtId="8" fontId="5" fillId="13" borderId="2" xfId="10" applyNumberFormat="1" applyFill="1" applyBorder="1" applyAlignment="1">
      <alignment horizontal="center"/>
    </xf>
    <xf numFmtId="0" fontId="24" fillId="0" borderId="0" xfId="11" applyFont="1"/>
    <xf numFmtId="0" fontId="5" fillId="13" borderId="0" xfId="10" applyFill="1"/>
    <xf numFmtId="0" fontId="5" fillId="13" borderId="0" xfId="11" applyFont="1" applyFill="1"/>
    <xf numFmtId="0" fontId="5" fillId="0" borderId="13" xfId="10" applyBorder="1" applyAlignment="1">
      <alignment horizontal="right"/>
    </xf>
    <xf numFmtId="8" fontId="5" fillId="13" borderId="25" xfId="10" applyNumberFormat="1" applyFill="1" applyBorder="1" applyAlignment="1">
      <alignment horizontal="center"/>
    </xf>
    <xf numFmtId="0" fontId="14" fillId="13" borderId="26" xfId="10" applyFont="1" applyFill="1" applyBorder="1"/>
    <xf numFmtId="0" fontId="14" fillId="13" borderId="27" xfId="10" applyFont="1" applyFill="1" applyBorder="1"/>
    <xf numFmtId="8" fontId="5" fillId="13" borderId="19" xfId="10" applyNumberFormat="1" applyFill="1" applyBorder="1" applyAlignment="1">
      <alignment horizontal="center"/>
    </xf>
    <xf numFmtId="0" fontId="6" fillId="0" borderId="0" xfId="1" applyFont="1"/>
    <xf numFmtId="0" fontId="4" fillId="0" borderId="0" xfId="0" applyFont="1"/>
    <xf numFmtId="0" fontId="25" fillId="0" borderId="0" xfId="1" applyFont="1"/>
    <xf numFmtId="0" fontId="6" fillId="0" borderId="0" xfId="2" applyFont="1"/>
    <xf numFmtId="0" fontId="26" fillId="0" borderId="0" xfId="0" applyFont="1"/>
    <xf numFmtId="0" fontId="1" fillId="15" borderId="0" xfId="5" applyFill="1"/>
    <xf numFmtId="166" fontId="9" fillId="15" borderId="0" xfId="3" applyNumberFormat="1" applyFill="1" applyBorder="1" applyAlignment="1"/>
    <xf numFmtId="168" fontId="9" fillId="15" borderId="0" xfId="3" applyNumberFormat="1" applyFill="1" applyBorder="1" applyAlignment="1"/>
    <xf numFmtId="164" fontId="9" fillId="15" borderId="0" xfId="3" applyNumberFormat="1" applyFill="1" applyBorder="1" applyAlignment="1"/>
    <xf numFmtId="0" fontId="1" fillId="15" borderId="0" xfId="1" applyFill="1"/>
    <xf numFmtId="0" fontId="0" fillId="15" borderId="0" xfId="0" applyFill="1"/>
    <xf numFmtId="166" fontId="1" fillId="15" borderId="0" xfId="1" applyNumberFormat="1" applyFill="1"/>
    <xf numFmtId="164" fontId="1" fillId="15" borderId="0" xfId="1" applyNumberFormat="1" applyFill="1"/>
    <xf numFmtId="172" fontId="9" fillId="0" borderId="13" xfId="3" applyNumberFormat="1" applyBorder="1" applyAlignment="1"/>
    <xf numFmtId="176" fontId="1" fillId="12" borderId="0" xfId="2" applyNumberFormat="1" applyFill="1"/>
    <xf numFmtId="0" fontId="2" fillId="16" borderId="3" xfId="1" applyFont="1" applyFill="1" applyBorder="1" applyAlignment="1">
      <alignment horizontal="left" vertical="center" wrapText="1"/>
    </xf>
    <xf numFmtId="0" fontId="2" fillId="16" borderId="4" xfId="1" applyFont="1" applyFill="1" applyBorder="1" applyAlignment="1">
      <alignment horizontal="left" vertical="center" wrapText="1"/>
    </xf>
    <xf numFmtId="0" fontId="2" fillId="16" borderId="5" xfId="1" applyFont="1" applyFill="1" applyBorder="1" applyAlignment="1">
      <alignment horizontal="left" vertical="center" wrapText="1"/>
    </xf>
    <xf numFmtId="0" fontId="2" fillId="14" borderId="3" xfId="1" applyFont="1" applyFill="1" applyBorder="1" applyAlignment="1">
      <alignment horizontal="left" vertical="center" wrapText="1"/>
    </xf>
    <xf numFmtId="0" fontId="2" fillId="14" borderId="4" xfId="1" applyFont="1" applyFill="1" applyBorder="1" applyAlignment="1">
      <alignment horizontal="left" vertical="center" wrapText="1"/>
    </xf>
    <xf numFmtId="0" fontId="2" fillId="14" borderId="5" xfId="1" applyFont="1" applyFill="1" applyBorder="1" applyAlignment="1">
      <alignment horizontal="left" vertical="center" wrapText="1"/>
    </xf>
    <xf numFmtId="0" fontId="4" fillId="5" borderId="3" xfId="2" applyFont="1" applyFill="1" applyBorder="1" applyAlignment="1">
      <alignment horizontal="center"/>
    </xf>
    <xf numFmtId="0" fontId="4" fillId="5" borderId="4" xfId="2" applyFont="1" applyFill="1" applyBorder="1" applyAlignment="1">
      <alignment horizontal="center"/>
    </xf>
    <xf numFmtId="0" fontId="4" fillId="5" borderId="5" xfId="2" applyFont="1" applyFill="1" applyBorder="1" applyAlignment="1">
      <alignment horizontal="center"/>
    </xf>
    <xf numFmtId="0" fontId="4" fillId="6" borderId="3" xfId="2" applyFont="1" applyFill="1" applyBorder="1" applyAlignment="1">
      <alignment horizontal="center"/>
    </xf>
    <xf numFmtId="0" fontId="4" fillId="6" borderId="4" xfId="2" applyFont="1" applyFill="1" applyBorder="1" applyAlignment="1">
      <alignment horizontal="center"/>
    </xf>
    <xf numFmtId="0" fontId="4" fillId="6" borderId="5" xfId="2" applyFont="1" applyFill="1" applyBorder="1" applyAlignment="1">
      <alignment horizontal="center"/>
    </xf>
    <xf numFmtId="0" fontId="4" fillId="7" borderId="3" xfId="2" applyFont="1" applyFill="1" applyBorder="1" applyAlignment="1">
      <alignment horizontal="center"/>
    </xf>
    <xf numFmtId="0" fontId="4" fillId="7" borderId="4" xfId="2" applyFont="1" applyFill="1" applyBorder="1" applyAlignment="1">
      <alignment horizontal="center"/>
    </xf>
    <xf numFmtId="0" fontId="4" fillId="7" borderId="5" xfId="2" applyFont="1" applyFill="1" applyBorder="1" applyAlignment="1">
      <alignment horizontal="center"/>
    </xf>
    <xf numFmtId="0" fontId="4" fillId="4" borderId="3" xfId="2" applyFont="1" applyFill="1" applyBorder="1" applyAlignment="1">
      <alignment horizontal="center"/>
    </xf>
    <xf numFmtId="0" fontId="4" fillId="4" borderId="4" xfId="2" applyFont="1" applyFill="1" applyBorder="1" applyAlignment="1">
      <alignment horizontal="center"/>
    </xf>
    <xf numFmtId="0" fontId="4" fillId="4" borderId="5" xfId="2" applyFont="1" applyFill="1" applyBorder="1" applyAlignment="1">
      <alignment horizontal="center"/>
    </xf>
    <xf numFmtId="0" fontId="4" fillId="3" borderId="1" xfId="1" applyFont="1" applyFill="1" applyBorder="1" applyAlignment="1">
      <alignment horizontal="center"/>
    </xf>
    <xf numFmtId="0" fontId="4" fillId="3" borderId="2" xfId="1" applyFont="1" applyFill="1" applyBorder="1" applyAlignment="1">
      <alignment horizontal="center"/>
    </xf>
    <xf numFmtId="0" fontId="1" fillId="0" borderId="22" xfId="2" applyBorder="1" applyAlignment="1">
      <alignment vertical="center" wrapText="1"/>
    </xf>
    <xf numFmtId="0" fontId="1" fillId="0" borderId="23" xfId="2" applyBorder="1" applyAlignment="1">
      <alignment vertical="center" wrapText="1"/>
    </xf>
    <xf numFmtId="0" fontId="16" fillId="0" borderId="24" xfId="10" applyFont="1" applyBorder="1" applyAlignment="1">
      <alignment horizontal="center" vertical="center" wrapText="1"/>
    </xf>
    <xf numFmtId="0" fontId="16" fillId="0" borderId="15" xfId="10" applyFont="1" applyBorder="1" applyAlignment="1">
      <alignment horizontal="center" vertical="center" wrapText="1"/>
    </xf>
    <xf numFmtId="0" fontId="16" fillId="0" borderId="18" xfId="10" applyFont="1" applyBorder="1" applyAlignment="1">
      <alignment horizontal="center" vertical="center" wrapText="1"/>
    </xf>
    <xf numFmtId="0" fontId="16" fillId="0" borderId="2" xfId="10" applyFont="1" applyBorder="1" applyAlignment="1">
      <alignment horizontal="center" vertical="center" wrapText="1"/>
    </xf>
  </cellXfs>
  <cellStyles count="12">
    <cellStyle name="Comma 15" xfId="3" xr:uid="{5083B1EE-3871-46A1-AB94-02769AF8D17D}"/>
    <cellStyle name="Hyperlink" xfId="9" builtinId="8"/>
    <cellStyle name="Hyperlink 3" xfId="6" xr:uid="{FA0074CB-F252-4DB5-89D9-06EEB420B3FD}"/>
    <cellStyle name="Normal" xfId="0" builtinId="0"/>
    <cellStyle name="Normal 2" xfId="7" xr:uid="{D27553A6-F3CA-4A50-978C-D4ED9EDBBE06}"/>
    <cellStyle name="Normal 22 2" xfId="2" xr:uid="{DA3B0A4B-6DAA-4B14-AD5F-4277B6CF02F2}"/>
    <cellStyle name="Normal 22 2 2" xfId="5" xr:uid="{4666087E-4467-46DB-AE64-47C208300242}"/>
    <cellStyle name="Normal 23" xfId="11" xr:uid="{0CA7FB67-AAB0-4A6E-A0BE-9328A873C523}"/>
    <cellStyle name="Normal 34" xfId="1" xr:uid="{5B604F84-46F2-42A7-8DFE-972438259FBB}"/>
    <cellStyle name="Normal_~6486227 2" xfId="10" xr:uid="{0C2BCD37-235D-4D0C-9305-046A6E329708}"/>
    <cellStyle name="Percent 2" xfId="8" xr:uid="{52FA7058-7F0E-4512-8105-D1E6E7F2A702}"/>
    <cellStyle name="Percent 3" xfId="4" xr:uid="{348D2A3B-EEF3-4AA7-AA8B-CB7E86A98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ariff%202024/Tariff%20Wholesale%20Model/Price%20Files/Jan%2024/T24%20Jan%20Letters%20Simplified%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riff%202023/Tariff%20Model%20Wholesale/Wholesale%20Tariff%20Model%202023%20v3.1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riff%202025/Tariff%20Wholesale%20Model/Wholesale%20Tariff%20Model%202025%20v0.8.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W Prices"/>
      <sheetName val="Worked Example"/>
      <sheetName val="Other Charges"/>
    </sheetNames>
    <sheetDataSet>
      <sheetData sheetId="0">
        <row r="120">
          <cell r="D120">
            <v>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Premium (New)"/>
      <sheetName val="Premium Other Charges (New)"/>
      <sheetName val="Parcels Pricing Formula (New)"/>
      <sheetName val="Parcels Other Charges (New)"/>
      <sheetName val="1.1 Letters PP1"/>
      <sheetName val="1.1 Letters PP2"/>
      <sheetName val="1.1 Letters Zonal"/>
      <sheetName val="1.1 Letters Regional"/>
      <sheetName val="6.1 Letters Other Charges"/>
      <sheetName val="1.1 Premium"/>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Royal Mail Wholesale Prices from 3rd April 2023</v>
          </cell>
        </row>
      </sheetData>
      <sheetData sheetId="25">
        <row r="4">
          <cell r="D4" t="str">
            <v>29.58 pence</v>
          </cell>
        </row>
      </sheetData>
      <sheetData sheetId="26"/>
      <sheetData sheetId="27"/>
      <sheetData sheetId="28">
        <row r="1">
          <cell r="A1" t="str">
            <v>Royal Mail Wholesale Parcel Prices from 3rd April 2023</v>
          </cell>
        </row>
      </sheetData>
      <sheetData sheetId="29">
        <row r="1">
          <cell r="A1" t="str">
            <v>Parcels - Other Access charges - Prices from 3rd April 2023</v>
          </cell>
        </row>
      </sheetData>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Notes"/>
      <sheetName val="Cockpit"/>
      <sheetName val="Costs"/>
      <sheetName val="ONS Stats"/>
      <sheetName val="Traffic Splits"/>
      <sheetName val="New SPACE 2019 Input"/>
      <sheetName val="SPACE Traffic"/>
      <sheetName val="SPACE Format Mapping"/>
      <sheetName val="Int MC Extract Inputs"/>
      <sheetName val="Misc Fee Inputs"/>
      <sheetName val="Summary Input"/>
      <sheetName val="Base Price"/>
      <sheetName val="Discount"/>
      <sheetName val="Gradient"/>
      <sheetName val="Zonal"/>
      <sheetName val="Trays"/>
      <sheetName val="D+2 Premium"/>
      <sheetName val="All Prices T-1"/>
      <sheetName val="All Prices"/>
      <sheetName val="IT File - new Format"/>
      <sheetName val="IT File - new Format P&amp;G"/>
      <sheetName val="AVR Quality"/>
      <sheetName val="Avg Price Change"/>
      <sheetName val="Price Summary - STD"/>
      <sheetName val="Price Summary - PREM"/>
      <sheetName val="Paper Tables"/>
      <sheetName val="1.1 Bespoke Parcels"/>
      <sheetName val="Letters (New)"/>
      <sheetName val="D+2 Letters (New) (V1)"/>
      <sheetName val="D+2 Letters (New) (V2)"/>
      <sheetName val="Letters Other Charges (New)"/>
      <sheetName val="Premium (New)"/>
      <sheetName val="Premium Other Charges (New)"/>
      <sheetName val="Parcels Pricing Formula (New)"/>
      <sheetName val="Parcels Other Charges (New)"/>
      <sheetName val="non-postable - new format"/>
      <sheetName val="6.1 Letters Other Charges"/>
      <sheetName val="1.1 Letters PP1"/>
      <sheetName val="1.1 Letters PP2"/>
      <sheetName val="1.1 Letters Zonal"/>
      <sheetName val="1.1 Letters Regional"/>
      <sheetName val="1.1 Premium"/>
      <sheetName val="1.1 Parcels PP1"/>
      <sheetName val="1.1 Parcels PP2"/>
      <sheetName val="1.1 Parcels Zonal"/>
      <sheetName val="1.1 Parcels Regional"/>
      <sheetName val="6.1 Parcels Other Charges"/>
    </sheetNames>
    <sheetDataSet>
      <sheetData sheetId="0" refreshError="1"/>
      <sheetData sheetId="1" refreshError="1"/>
      <sheetData sheetId="2">
        <row r="2">
          <cell r="C2" t="str">
            <v>2025/26</v>
          </cell>
        </row>
        <row r="3">
          <cell r="C3" t="str">
            <v>2024/25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6AA56-B62E-47BD-9515-B5E2CD9C841E}">
  <sheetPr codeName="Sheet6">
    <tabColor rgb="FF99CCFF"/>
    <pageSetUpPr fitToPage="1"/>
  </sheetPr>
  <dimension ref="A1:BE149"/>
  <sheetViews>
    <sheetView showGridLines="0" tabSelected="1" zoomScaleNormal="100" workbookViewId="0">
      <pane ySplit="9" topLeftCell="A67" activePane="bottomLeft" state="frozen"/>
      <selection activeCell="P8" sqref="P8"/>
      <selection pane="bottomLeft" activeCell="B77" sqref="B77"/>
    </sheetView>
  </sheetViews>
  <sheetFormatPr defaultRowHeight="15" x14ac:dyDescent="0.25"/>
  <cols>
    <col min="1" max="1" width="2.5703125" style="4" customWidth="1"/>
    <col min="2" max="2" width="55.85546875" style="4" customWidth="1"/>
    <col min="3" max="3" width="11.7109375" style="4" customWidth="1"/>
    <col min="4" max="4" width="10.5703125" style="80" customWidth="1"/>
    <col min="5" max="5" width="9.28515625" style="80" customWidth="1"/>
    <col min="6" max="7" width="9.28515625" style="5" customWidth="1"/>
    <col min="8" max="8" width="2.5703125" style="4" customWidth="1"/>
    <col min="9" max="9" width="11.7109375" style="4" customWidth="1"/>
    <col min="10" max="10" width="10.5703125" style="80" customWidth="1"/>
    <col min="11" max="11" width="9.28515625" style="80" customWidth="1"/>
    <col min="12" max="13" width="9.28515625" style="5" customWidth="1"/>
    <col min="14" max="14" width="2.5703125" customWidth="1"/>
    <col min="15" max="15" width="11.7109375" style="4" customWidth="1"/>
    <col min="16" max="17" width="9.28515625" style="80" customWidth="1"/>
    <col min="18" max="19" width="9.28515625" style="5" customWidth="1"/>
    <col min="20" max="20" width="2.5703125" style="4" customWidth="1"/>
    <col min="21" max="21" width="11.7109375" style="4" customWidth="1"/>
    <col min="22" max="23" width="9.28515625" style="80" customWidth="1"/>
    <col min="24" max="25" width="9.28515625" style="5" customWidth="1"/>
    <col min="26" max="26" width="2.5703125" style="4" customWidth="1"/>
    <col min="27" max="27" width="11.7109375" style="4" customWidth="1"/>
    <col min="28" max="29" width="9.28515625" style="80" customWidth="1"/>
    <col min="30" max="31" width="9.28515625" style="5" customWidth="1"/>
    <col min="32" max="32" width="2.5703125" style="4" customWidth="1"/>
    <col min="33" max="33" width="11.7109375" style="4" customWidth="1"/>
    <col min="34" max="35" width="9.28515625" style="80" customWidth="1"/>
    <col min="36" max="37" width="9.28515625" style="5" customWidth="1"/>
    <col min="38" max="38" width="2.5703125" customWidth="1"/>
    <col min="39" max="39" width="11.7109375" style="4" customWidth="1"/>
    <col min="40" max="41" width="9.28515625" style="80" customWidth="1"/>
    <col min="42" max="43" width="9.28515625" style="5" customWidth="1"/>
    <col min="44" max="44" width="2.5703125" style="4" customWidth="1"/>
    <col min="45" max="45" width="11.7109375" style="4" customWidth="1"/>
    <col min="46" max="46" width="10.5703125" style="80" customWidth="1"/>
    <col min="47" max="47" width="9.28515625" style="80" customWidth="1"/>
    <col min="48" max="49" width="9.28515625" style="5" customWidth="1"/>
    <col min="50" max="50" width="2.5703125" style="4" customWidth="1"/>
    <col min="51" max="51" width="11.7109375" style="4" customWidth="1"/>
    <col min="52" max="53" width="9.28515625" style="80" customWidth="1"/>
    <col min="54" max="55" width="9.28515625" style="5" customWidth="1"/>
    <col min="56" max="56" width="9.140625" style="4" customWidth="1"/>
    <col min="57" max="57" width="41.5703125" style="197" bestFit="1" customWidth="1"/>
    <col min="58" max="247" width="8.85546875" style="4"/>
    <col min="248" max="248" width="2.5703125" style="4" customWidth="1"/>
    <col min="249" max="249" width="55.140625" style="4" customWidth="1"/>
    <col min="250" max="250" width="11.7109375" style="4" customWidth="1"/>
    <col min="251" max="254" width="9.28515625" style="4" customWidth="1"/>
    <col min="255" max="503" width="8.85546875" style="4"/>
    <col min="504" max="504" width="2.5703125" style="4" customWidth="1"/>
    <col min="505" max="505" width="55.140625" style="4" customWidth="1"/>
    <col min="506" max="506" width="11.7109375" style="4" customWidth="1"/>
    <col min="507" max="510" width="9.28515625" style="4" customWidth="1"/>
    <col min="511" max="759" width="8.85546875" style="4"/>
    <col min="760" max="760" width="2.5703125" style="4" customWidth="1"/>
    <col min="761" max="761" width="55.140625" style="4" customWidth="1"/>
    <col min="762" max="762" width="11.7109375" style="4" customWidth="1"/>
    <col min="763" max="766" width="9.28515625" style="4" customWidth="1"/>
    <col min="767" max="1015" width="8.85546875" style="4"/>
    <col min="1016" max="1016" width="2.5703125" style="4" customWidth="1"/>
    <col min="1017" max="1017" width="55.140625" style="4" customWidth="1"/>
    <col min="1018" max="1018" width="11.7109375" style="4" customWidth="1"/>
    <col min="1019" max="1022" width="9.28515625" style="4" customWidth="1"/>
    <col min="1023" max="1271" width="8.85546875" style="4"/>
    <col min="1272" max="1272" width="2.5703125" style="4" customWidth="1"/>
    <col min="1273" max="1273" width="55.140625" style="4" customWidth="1"/>
    <col min="1274" max="1274" width="11.7109375" style="4" customWidth="1"/>
    <col min="1275" max="1278" width="9.28515625" style="4" customWidth="1"/>
    <col min="1279" max="1527" width="8.85546875" style="4"/>
    <col min="1528" max="1528" width="2.5703125" style="4" customWidth="1"/>
    <col min="1529" max="1529" width="55.140625" style="4" customWidth="1"/>
    <col min="1530" max="1530" width="11.7109375" style="4" customWidth="1"/>
    <col min="1531" max="1534" width="9.28515625" style="4" customWidth="1"/>
    <col min="1535" max="1783" width="8.85546875" style="4"/>
    <col min="1784" max="1784" width="2.5703125" style="4" customWidth="1"/>
    <col min="1785" max="1785" width="55.140625" style="4" customWidth="1"/>
    <col min="1786" max="1786" width="11.7109375" style="4" customWidth="1"/>
    <col min="1787" max="1790" width="9.28515625" style="4" customWidth="1"/>
    <col min="1791" max="2039" width="8.85546875" style="4"/>
    <col min="2040" max="2040" width="2.5703125" style="4" customWidth="1"/>
    <col min="2041" max="2041" width="55.140625" style="4" customWidth="1"/>
    <col min="2042" max="2042" width="11.7109375" style="4" customWidth="1"/>
    <col min="2043" max="2046" width="9.28515625" style="4" customWidth="1"/>
    <col min="2047" max="2295" width="8.85546875" style="4"/>
    <col min="2296" max="2296" width="2.5703125" style="4" customWidth="1"/>
    <col min="2297" max="2297" width="55.140625" style="4" customWidth="1"/>
    <col min="2298" max="2298" width="11.7109375" style="4" customWidth="1"/>
    <col min="2299" max="2302" width="9.28515625" style="4" customWidth="1"/>
    <col min="2303" max="2551" width="8.85546875" style="4"/>
    <col min="2552" max="2552" width="2.5703125" style="4" customWidth="1"/>
    <col min="2553" max="2553" width="55.140625" style="4" customWidth="1"/>
    <col min="2554" max="2554" width="11.7109375" style="4" customWidth="1"/>
    <col min="2555" max="2558" width="9.28515625" style="4" customWidth="1"/>
    <col min="2559" max="2807" width="8.85546875" style="4"/>
    <col min="2808" max="2808" width="2.5703125" style="4" customWidth="1"/>
    <col min="2809" max="2809" width="55.140625" style="4" customWidth="1"/>
    <col min="2810" max="2810" width="11.7109375" style="4" customWidth="1"/>
    <col min="2811" max="2814" width="9.28515625" style="4" customWidth="1"/>
    <col min="2815" max="3063" width="8.85546875" style="4"/>
    <col min="3064" max="3064" width="2.5703125" style="4" customWidth="1"/>
    <col min="3065" max="3065" width="55.140625" style="4" customWidth="1"/>
    <col min="3066" max="3066" width="11.7109375" style="4" customWidth="1"/>
    <col min="3067" max="3070" width="9.28515625" style="4" customWidth="1"/>
    <col min="3071" max="3319" width="8.85546875" style="4"/>
    <col min="3320" max="3320" width="2.5703125" style="4" customWidth="1"/>
    <col min="3321" max="3321" width="55.140625" style="4" customWidth="1"/>
    <col min="3322" max="3322" width="11.7109375" style="4" customWidth="1"/>
    <col min="3323" max="3326" width="9.28515625" style="4" customWidth="1"/>
    <col min="3327" max="3575" width="8.85546875" style="4"/>
    <col min="3576" max="3576" width="2.5703125" style="4" customWidth="1"/>
    <col min="3577" max="3577" width="55.140625" style="4" customWidth="1"/>
    <col min="3578" max="3578" width="11.7109375" style="4" customWidth="1"/>
    <col min="3579" max="3582" width="9.28515625" style="4" customWidth="1"/>
    <col min="3583" max="3831" width="8.85546875" style="4"/>
    <col min="3832" max="3832" width="2.5703125" style="4" customWidth="1"/>
    <col min="3833" max="3833" width="55.140625" style="4" customWidth="1"/>
    <col min="3834" max="3834" width="11.7109375" style="4" customWidth="1"/>
    <col min="3835" max="3838" width="9.28515625" style="4" customWidth="1"/>
    <col min="3839" max="4087" width="8.85546875" style="4"/>
    <col min="4088" max="4088" width="2.5703125" style="4" customWidth="1"/>
    <col min="4089" max="4089" width="55.140625" style="4" customWidth="1"/>
    <col min="4090" max="4090" width="11.7109375" style="4" customWidth="1"/>
    <col min="4091" max="4094" width="9.28515625" style="4" customWidth="1"/>
    <col min="4095" max="4343" width="8.85546875" style="4"/>
    <col min="4344" max="4344" width="2.5703125" style="4" customWidth="1"/>
    <col min="4345" max="4345" width="55.140625" style="4" customWidth="1"/>
    <col min="4346" max="4346" width="11.7109375" style="4" customWidth="1"/>
    <col min="4347" max="4350" width="9.28515625" style="4" customWidth="1"/>
    <col min="4351" max="4599" width="8.85546875" style="4"/>
    <col min="4600" max="4600" width="2.5703125" style="4" customWidth="1"/>
    <col min="4601" max="4601" width="55.140625" style="4" customWidth="1"/>
    <col min="4602" max="4602" width="11.7109375" style="4" customWidth="1"/>
    <col min="4603" max="4606" width="9.28515625" style="4" customWidth="1"/>
    <col min="4607" max="4855" width="8.85546875" style="4"/>
    <col min="4856" max="4856" width="2.5703125" style="4" customWidth="1"/>
    <col min="4857" max="4857" width="55.140625" style="4" customWidth="1"/>
    <col min="4858" max="4858" width="11.7109375" style="4" customWidth="1"/>
    <col min="4859" max="4862" width="9.28515625" style="4" customWidth="1"/>
    <col min="4863" max="5111" width="8.85546875" style="4"/>
    <col min="5112" max="5112" width="2.5703125" style="4" customWidth="1"/>
    <col min="5113" max="5113" width="55.140625" style="4" customWidth="1"/>
    <col min="5114" max="5114" width="11.7109375" style="4" customWidth="1"/>
    <col min="5115" max="5118" width="9.28515625" style="4" customWidth="1"/>
    <col min="5119" max="5367" width="8.85546875" style="4"/>
    <col min="5368" max="5368" width="2.5703125" style="4" customWidth="1"/>
    <col min="5369" max="5369" width="55.140625" style="4" customWidth="1"/>
    <col min="5370" max="5370" width="11.7109375" style="4" customWidth="1"/>
    <col min="5371" max="5374" width="9.28515625" style="4" customWidth="1"/>
    <col min="5375" max="5623" width="8.85546875" style="4"/>
    <col min="5624" max="5624" width="2.5703125" style="4" customWidth="1"/>
    <col min="5625" max="5625" width="55.140625" style="4" customWidth="1"/>
    <col min="5626" max="5626" width="11.7109375" style="4" customWidth="1"/>
    <col min="5627" max="5630" width="9.28515625" style="4" customWidth="1"/>
    <col min="5631" max="5879" width="8.85546875" style="4"/>
    <col min="5880" max="5880" width="2.5703125" style="4" customWidth="1"/>
    <col min="5881" max="5881" width="55.140625" style="4" customWidth="1"/>
    <col min="5882" max="5882" width="11.7109375" style="4" customWidth="1"/>
    <col min="5883" max="5886" width="9.28515625" style="4" customWidth="1"/>
    <col min="5887" max="6135" width="8.85546875" style="4"/>
    <col min="6136" max="6136" width="2.5703125" style="4" customWidth="1"/>
    <col min="6137" max="6137" width="55.140625" style="4" customWidth="1"/>
    <col min="6138" max="6138" width="11.7109375" style="4" customWidth="1"/>
    <col min="6139" max="6142" width="9.28515625" style="4" customWidth="1"/>
    <col min="6143" max="6391" width="8.85546875" style="4"/>
    <col min="6392" max="6392" width="2.5703125" style="4" customWidth="1"/>
    <col min="6393" max="6393" width="55.140625" style="4" customWidth="1"/>
    <col min="6394" max="6394" width="11.7109375" style="4" customWidth="1"/>
    <col min="6395" max="6398" width="9.28515625" style="4" customWidth="1"/>
    <col min="6399" max="6647" width="8.85546875" style="4"/>
    <col min="6648" max="6648" width="2.5703125" style="4" customWidth="1"/>
    <col min="6649" max="6649" width="55.140625" style="4" customWidth="1"/>
    <col min="6650" max="6650" width="11.7109375" style="4" customWidth="1"/>
    <col min="6651" max="6654" width="9.28515625" style="4" customWidth="1"/>
    <col min="6655" max="6903" width="8.85546875" style="4"/>
    <col min="6904" max="6904" width="2.5703125" style="4" customWidth="1"/>
    <col min="6905" max="6905" width="55.140625" style="4" customWidth="1"/>
    <col min="6906" max="6906" width="11.7109375" style="4" customWidth="1"/>
    <col min="6907" max="6910" width="9.28515625" style="4" customWidth="1"/>
    <col min="6911" max="7159" width="8.85546875" style="4"/>
    <col min="7160" max="7160" width="2.5703125" style="4" customWidth="1"/>
    <col min="7161" max="7161" width="55.140625" style="4" customWidth="1"/>
    <col min="7162" max="7162" width="11.7109375" style="4" customWidth="1"/>
    <col min="7163" max="7166" width="9.28515625" style="4" customWidth="1"/>
    <col min="7167" max="7415" width="8.85546875" style="4"/>
    <col min="7416" max="7416" width="2.5703125" style="4" customWidth="1"/>
    <col min="7417" max="7417" width="55.140625" style="4" customWidth="1"/>
    <col min="7418" max="7418" width="11.7109375" style="4" customWidth="1"/>
    <col min="7419" max="7422" width="9.28515625" style="4" customWidth="1"/>
    <col min="7423" max="7671" width="8.85546875" style="4"/>
    <col min="7672" max="7672" width="2.5703125" style="4" customWidth="1"/>
    <col min="7673" max="7673" width="55.140625" style="4" customWidth="1"/>
    <col min="7674" max="7674" width="11.7109375" style="4" customWidth="1"/>
    <col min="7675" max="7678" width="9.28515625" style="4" customWidth="1"/>
    <col min="7679" max="7927" width="8.85546875" style="4"/>
    <col min="7928" max="7928" width="2.5703125" style="4" customWidth="1"/>
    <col min="7929" max="7929" width="55.140625" style="4" customWidth="1"/>
    <col min="7930" max="7930" width="11.7109375" style="4" customWidth="1"/>
    <col min="7931" max="7934" width="9.28515625" style="4" customWidth="1"/>
    <col min="7935" max="8183" width="8.85546875" style="4"/>
    <col min="8184" max="8184" width="2.5703125" style="4" customWidth="1"/>
    <col min="8185" max="8185" width="55.140625" style="4" customWidth="1"/>
    <col min="8186" max="8186" width="11.7109375" style="4" customWidth="1"/>
    <col min="8187" max="8190" width="9.28515625" style="4" customWidth="1"/>
    <col min="8191" max="8439" width="8.85546875" style="4"/>
    <col min="8440" max="8440" width="2.5703125" style="4" customWidth="1"/>
    <col min="8441" max="8441" width="55.140625" style="4" customWidth="1"/>
    <col min="8442" max="8442" width="11.7109375" style="4" customWidth="1"/>
    <col min="8443" max="8446" width="9.28515625" style="4" customWidth="1"/>
    <col min="8447" max="8695" width="8.85546875" style="4"/>
    <col min="8696" max="8696" width="2.5703125" style="4" customWidth="1"/>
    <col min="8697" max="8697" width="55.140625" style="4" customWidth="1"/>
    <col min="8698" max="8698" width="11.7109375" style="4" customWidth="1"/>
    <col min="8699" max="8702" width="9.28515625" style="4" customWidth="1"/>
    <col min="8703" max="8951" width="8.85546875" style="4"/>
    <col min="8952" max="8952" width="2.5703125" style="4" customWidth="1"/>
    <col min="8953" max="8953" width="55.140625" style="4" customWidth="1"/>
    <col min="8954" max="8954" width="11.7109375" style="4" customWidth="1"/>
    <col min="8955" max="8958" width="9.28515625" style="4" customWidth="1"/>
    <col min="8959" max="9207" width="8.85546875" style="4"/>
    <col min="9208" max="9208" width="2.5703125" style="4" customWidth="1"/>
    <col min="9209" max="9209" width="55.140625" style="4" customWidth="1"/>
    <col min="9210" max="9210" width="11.7109375" style="4" customWidth="1"/>
    <col min="9211" max="9214" width="9.28515625" style="4" customWidth="1"/>
    <col min="9215" max="9463" width="8.85546875" style="4"/>
    <col min="9464" max="9464" width="2.5703125" style="4" customWidth="1"/>
    <col min="9465" max="9465" width="55.140625" style="4" customWidth="1"/>
    <col min="9466" max="9466" width="11.7109375" style="4" customWidth="1"/>
    <col min="9467" max="9470" width="9.28515625" style="4" customWidth="1"/>
    <col min="9471" max="9719" width="8.85546875" style="4"/>
    <col min="9720" max="9720" width="2.5703125" style="4" customWidth="1"/>
    <col min="9721" max="9721" width="55.140625" style="4" customWidth="1"/>
    <col min="9722" max="9722" width="11.7109375" style="4" customWidth="1"/>
    <col min="9723" max="9726" width="9.28515625" style="4" customWidth="1"/>
    <col min="9727" max="9975" width="8.85546875" style="4"/>
    <col min="9976" max="9976" width="2.5703125" style="4" customWidth="1"/>
    <col min="9977" max="9977" width="55.140625" style="4" customWidth="1"/>
    <col min="9978" max="9978" width="11.7109375" style="4" customWidth="1"/>
    <col min="9979" max="9982" width="9.28515625" style="4" customWidth="1"/>
    <col min="9983" max="10231" width="8.85546875" style="4"/>
    <col min="10232" max="10232" width="2.5703125" style="4" customWidth="1"/>
    <col min="10233" max="10233" width="55.140625" style="4" customWidth="1"/>
    <col min="10234" max="10234" width="11.7109375" style="4" customWidth="1"/>
    <col min="10235" max="10238" width="9.28515625" style="4" customWidth="1"/>
    <col min="10239" max="10487" width="8.85546875" style="4"/>
    <col min="10488" max="10488" width="2.5703125" style="4" customWidth="1"/>
    <col min="10489" max="10489" width="55.140625" style="4" customWidth="1"/>
    <col min="10490" max="10490" width="11.7109375" style="4" customWidth="1"/>
    <col min="10491" max="10494" width="9.28515625" style="4" customWidth="1"/>
    <col min="10495" max="10743" width="8.85546875" style="4"/>
    <col min="10744" max="10744" width="2.5703125" style="4" customWidth="1"/>
    <col min="10745" max="10745" width="55.140625" style="4" customWidth="1"/>
    <col min="10746" max="10746" width="11.7109375" style="4" customWidth="1"/>
    <col min="10747" max="10750" width="9.28515625" style="4" customWidth="1"/>
    <col min="10751" max="10999" width="8.85546875" style="4"/>
    <col min="11000" max="11000" width="2.5703125" style="4" customWidth="1"/>
    <col min="11001" max="11001" width="55.140625" style="4" customWidth="1"/>
    <col min="11002" max="11002" width="11.7109375" style="4" customWidth="1"/>
    <col min="11003" max="11006" width="9.28515625" style="4" customWidth="1"/>
    <col min="11007" max="11255" width="8.85546875" style="4"/>
    <col min="11256" max="11256" width="2.5703125" style="4" customWidth="1"/>
    <col min="11257" max="11257" width="55.140625" style="4" customWidth="1"/>
    <col min="11258" max="11258" width="11.7109375" style="4" customWidth="1"/>
    <col min="11259" max="11262" width="9.28515625" style="4" customWidth="1"/>
    <col min="11263" max="11511" width="8.85546875" style="4"/>
    <col min="11512" max="11512" width="2.5703125" style="4" customWidth="1"/>
    <col min="11513" max="11513" width="55.140625" style="4" customWidth="1"/>
    <col min="11514" max="11514" width="11.7109375" style="4" customWidth="1"/>
    <col min="11515" max="11518" width="9.28515625" style="4" customWidth="1"/>
    <col min="11519" max="11767" width="8.85546875" style="4"/>
    <col min="11768" max="11768" width="2.5703125" style="4" customWidth="1"/>
    <col min="11769" max="11769" width="55.140625" style="4" customWidth="1"/>
    <col min="11770" max="11770" width="11.7109375" style="4" customWidth="1"/>
    <col min="11771" max="11774" width="9.28515625" style="4" customWidth="1"/>
    <col min="11775" max="12023" width="8.85546875" style="4"/>
    <col min="12024" max="12024" width="2.5703125" style="4" customWidth="1"/>
    <col min="12025" max="12025" width="55.140625" style="4" customWidth="1"/>
    <col min="12026" max="12026" width="11.7109375" style="4" customWidth="1"/>
    <col min="12027" max="12030" width="9.28515625" style="4" customWidth="1"/>
    <col min="12031" max="12279" width="8.85546875" style="4"/>
    <col min="12280" max="12280" width="2.5703125" style="4" customWidth="1"/>
    <col min="12281" max="12281" width="55.140625" style="4" customWidth="1"/>
    <col min="12282" max="12282" width="11.7109375" style="4" customWidth="1"/>
    <col min="12283" max="12286" width="9.28515625" style="4" customWidth="1"/>
    <col min="12287" max="12535" width="8.85546875" style="4"/>
    <col min="12536" max="12536" width="2.5703125" style="4" customWidth="1"/>
    <col min="12537" max="12537" width="55.140625" style="4" customWidth="1"/>
    <col min="12538" max="12538" width="11.7109375" style="4" customWidth="1"/>
    <col min="12539" max="12542" width="9.28515625" style="4" customWidth="1"/>
    <col min="12543" max="12791" width="8.85546875" style="4"/>
    <col min="12792" max="12792" width="2.5703125" style="4" customWidth="1"/>
    <col min="12793" max="12793" width="55.140625" style="4" customWidth="1"/>
    <col min="12794" max="12794" width="11.7109375" style="4" customWidth="1"/>
    <col min="12795" max="12798" width="9.28515625" style="4" customWidth="1"/>
    <col min="12799" max="13047" width="8.85546875" style="4"/>
    <col min="13048" max="13048" width="2.5703125" style="4" customWidth="1"/>
    <col min="13049" max="13049" width="55.140625" style="4" customWidth="1"/>
    <col min="13050" max="13050" width="11.7109375" style="4" customWidth="1"/>
    <col min="13051" max="13054" width="9.28515625" style="4" customWidth="1"/>
    <col min="13055" max="13303" width="8.85546875" style="4"/>
    <col min="13304" max="13304" width="2.5703125" style="4" customWidth="1"/>
    <col min="13305" max="13305" width="55.140625" style="4" customWidth="1"/>
    <col min="13306" max="13306" width="11.7109375" style="4" customWidth="1"/>
    <col min="13307" max="13310" width="9.28515625" style="4" customWidth="1"/>
    <col min="13311" max="13559" width="8.85546875" style="4"/>
    <col min="13560" max="13560" width="2.5703125" style="4" customWidth="1"/>
    <col min="13561" max="13561" width="55.140625" style="4" customWidth="1"/>
    <col min="13562" max="13562" width="11.7109375" style="4" customWidth="1"/>
    <col min="13563" max="13566" width="9.28515625" style="4" customWidth="1"/>
    <col min="13567" max="13815" width="8.85546875" style="4"/>
    <col min="13816" max="13816" width="2.5703125" style="4" customWidth="1"/>
    <col min="13817" max="13817" width="55.140625" style="4" customWidth="1"/>
    <col min="13818" max="13818" width="11.7109375" style="4" customWidth="1"/>
    <col min="13819" max="13822" width="9.28515625" style="4" customWidth="1"/>
    <col min="13823" max="14071" width="8.85546875" style="4"/>
    <col min="14072" max="14072" width="2.5703125" style="4" customWidth="1"/>
    <col min="14073" max="14073" width="55.140625" style="4" customWidth="1"/>
    <col min="14074" max="14074" width="11.7109375" style="4" customWidth="1"/>
    <col min="14075" max="14078" width="9.28515625" style="4" customWidth="1"/>
    <col min="14079" max="14327" width="8.85546875" style="4"/>
    <col min="14328" max="14328" width="2.5703125" style="4" customWidth="1"/>
    <col min="14329" max="14329" width="55.140625" style="4" customWidth="1"/>
    <col min="14330" max="14330" width="11.7109375" style="4" customWidth="1"/>
    <col min="14331" max="14334" width="9.28515625" style="4" customWidth="1"/>
    <col min="14335" max="14583" width="8.85546875" style="4"/>
    <col min="14584" max="14584" width="2.5703125" style="4" customWidth="1"/>
    <col min="14585" max="14585" width="55.140625" style="4" customWidth="1"/>
    <col min="14586" max="14586" width="11.7109375" style="4" customWidth="1"/>
    <col min="14587" max="14590" width="9.28515625" style="4" customWidth="1"/>
    <col min="14591" max="14839" width="8.85546875" style="4"/>
    <col min="14840" max="14840" width="2.5703125" style="4" customWidth="1"/>
    <col min="14841" max="14841" width="55.140625" style="4" customWidth="1"/>
    <col min="14842" max="14842" width="11.7109375" style="4" customWidth="1"/>
    <col min="14843" max="14846" width="9.28515625" style="4" customWidth="1"/>
    <col min="14847" max="15095" width="8.85546875" style="4"/>
    <col min="15096" max="15096" width="2.5703125" style="4" customWidth="1"/>
    <col min="15097" max="15097" width="55.140625" style="4" customWidth="1"/>
    <col min="15098" max="15098" width="11.7109375" style="4" customWidth="1"/>
    <col min="15099" max="15102" width="9.28515625" style="4" customWidth="1"/>
    <col min="15103" max="15351" width="8.85546875" style="4"/>
    <col min="15352" max="15352" width="2.5703125" style="4" customWidth="1"/>
    <col min="15353" max="15353" width="55.140625" style="4" customWidth="1"/>
    <col min="15354" max="15354" width="11.7109375" style="4" customWidth="1"/>
    <col min="15355" max="15358" width="9.28515625" style="4" customWidth="1"/>
    <col min="15359" max="15607" width="8.85546875" style="4"/>
    <col min="15608" max="15608" width="2.5703125" style="4" customWidth="1"/>
    <col min="15609" max="15609" width="55.140625" style="4" customWidth="1"/>
    <col min="15610" max="15610" width="11.7109375" style="4" customWidth="1"/>
    <col min="15611" max="15614" width="9.28515625" style="4" customWidth="1"/>
    <col min="15615" max="15863" width="8.85546875" style="4"/>
    <col min="15864" max="15864" width="2.5703125" style="4" customWidth="1"/>
    <col min="15865" max="15865" width="55.140625" style="4" customWidth="1"/>
    <col min="15866" max="15866" width="11.7109375" style="4" customWidth="1"/>
    <col min="15867" max="15870" width="9.28515625" style="4" customWidth="1"/>
    <col min="15871" max="16119" width="8.85546875" style="4"/>
    <col min="16120" max="16120" width="2.5703125" style="4" customWidth="1"/>
    <col min="16121" max="16121" width="55.140625" style="4" customWidth="1"/>
    <col min="16122" max="16122" width="11.7109375" style="4" customWidth="1"/>
    <col min="16123" max="16126" width="9.28515625" style="4" customWidth="1"/>
    <col min="16127" max="16331" width="8.85546875" style="4"/>
    <col min="16332" max="16383" width="8.85546875" style="4" customWidth="1"/>
    <col min="16384" max="16384" width="8.85546875" style="4"/>
  </cols>
  <sheetData>
    <row r="1" spans="1:57" s="3" customFormat="1" ht="18" x14ac:dyDescent="0.25">
      <c r="A1" s="1" t="s">
        <v>137</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7" x14ac:dyDescent="0.25">
      <c r="D2" s="4"/>
      <c r="E2"/>
      <c r="J2" s="4"/>
      <c r="K2" s="4"/>
      <c r="P2" s="4"/>
      <c r="Q2" s="4"/>
      <c r="V2" s="4"/>
      <c r="W2" s="4"/>
      <c r="AB2" s="4"/>
      <c r="AC2" s="4"/>
      <c r="AF2"/>
      <c r="AH2" s="4"/>
      <c r="AI2" s="4"/>
      <c r="AN2" s="4"/>
      <c r="AO2" s="4"/>
      <c r="AT2" s="4"/>
      <c r="AU2" s="4"/>
      <c r="AZ2" s="4"/>
      <c r="BA2" s="4"/>
      <c r="BE2" s="4"/>
    </row>
    <row r="3" spans="1:57" x14ac:dyDescent="0.25">
      <c r="A3" s="4" t="s">
        <v>0</v>
      </c>
      <c r="D3" s="4"/>
      <c r="E3" s="4"/>
      <c r="J3" s="4"/>
      <c r="K3" s="4"/>
      <c r="M3"/>
      <c r="P3" s="4"/>
      <c r="Q3" s="4"/>
      <c r="V3" s="4"/>
      <c r="W3" s="4"/>
      <c r="AB3" s="4"/>
      <c r="AC3" s="4"/>
      <c r="AF3"/>
      <c r="AH3" s="4"/>
      <c r="AI3" s="4"/>
      <c r="AJ3"/>
      <c r="AK3"/>
      <c r="AM3"/>
      <c r="AN3" s="4"/>
      <c r="AO3" s="4"/>
      <c r="AT3" s="4"/>
      <c r="AU3" s="4"/>
      <c r="AZ3" s="4"/>
      <c r="BA3" s="4"/>
      <c r="BE3" s="4"/>
    </row>
    <row r="4" spans="1:57" x14ac:dyDescent="0.25">
      <c r="A4" s="4" t="s">
        <v>1</v>
      </c>
      <c r="D4" s="4"/>
      <c r="E4" s="4"/>
      <c r="J4" s="4"/>
      <c r="K4" s="4"/>
      <c r="M4"/>
      <c r="P4" s="4"/>
      <c r="Q4" s="4"/>
      <c r="V4" s="4"/>
      <c r="W4" s="4"/>
      <c r="AB4" s="4"/>
      <c r="AC4" s="4"/>
      <c r="AF4"/>
      <c r="AH4" s="4"/>
      <c r="AI4" s="4"/>
      <c r="AJ4"/>
      <c r="AK4"/>
      <c r="AM4"/>
      <c r="AN4" s="4"/>
      <c r="AO4" s="4"/>
      <c r="AT4" s="4"/>
      <c r="AU4" s="4"/>
      <c r="AZ4" s="4"/>
      <c r="BA4" s="4"/>
      <c r="BE4" s="4"/>
    </row>
    <row r="5" spans="1:57" x14ac:dyDescent="0.25">
      <c r="D5" s="6"/>
      <c r="E5" s="4"/>
      <c r="J5" s="4"/>
      <c r="K5" s="4"/>
      <c r="P5" s="4"/>
      <c r="Q5" s="4"/>
      <c r="V5" s="4"/>
      <c r="W5" s="4"/>
      <c r="AB5" s="4"/>
      <c r="AC5" s="4"/>
      <c r="AF5"/>
      <c r="AH5" s="4"/>
      <c r="AI5" s="4"/>
      <c r="AN5" s="4"/>
      <c r="AO5" s="4"/>
      <c r="AT5" s="4"/>
      <c r="AU5" s="4"/>
      <c r="AZ5" s="4"/>
      <c r="BA5" s="4"/>
      <c r="BE5" s="4"/>
    </row>
    <row r="6" spans="1:57" s="7" customFormat="1" x14ac:dyDescent="0.25">
      <c r="B6" s="8" t="s">
        <v>2</v>
      </c>
      <c r="C6"/>
      <c r="D6" s="93"/>
      <c r="E6" s="9"/>
      <c r="F6" s="10"/>
      <c r="G6" s="10"/>
      <c r="J6" s="93"/>
      <c r="K6" s="8"/>
      <c r="L6" s="10"/>
      <c r="M6" s="10"/>
      <c r="N6"/>
      <c r="P6" s="11"/>
      <c r="Q6" s="8"/>
      <c r="R6" s="10"/>
      <c r="S6" s="10"/>
      <c r="V6" s="11"/>
      <c r="W6" s="8"/>
      <c r="X6" s="10"/>
      <c r="Y6" s="10"/>
      <c r="AB6" s="11"/>
      <c r="AC6" s="8"/>
      <c r="AD6" s="10"/>
      <c r="AE6" s="10"/>
      <c r="AF6"/>
      <c r="AH6" s="11"/>
      <c r="AI6" s="8"/>
      <c r="AJ6" s="10"/>
      <c r="AK6" s="10"/>
      <c r="AL6"/>
      <c r="AN6" s="11"/>
      <c r="AO6" s="8"/>
      <c r="AP6" s="10"/>
      <c r="AQ6" s="10"/>
      <c r="AT6" s="11"/>
      <c r="AU6" s="8"/>
      <c r="AV6" s="10"/>
      <c r="AW6" s="10"/>
      <c r="AZ6" s="11"/>
      <c r="BA6" s="8"/>
      <c r="BB6" s="10"/>
      <c r="BC6" s="10"/>
    </row>
    <row r="7" spans="1:57" s="7" customFormat="1" x14ac:dyDescent="0.25">
      <c r="B7" s="8"/>
      <c r="C7"/>
      <c r="D7" s="11"/>
      <c r="F7" s="10"/>
      <c r="G7" s="10"/>
      <c r="J7" s="11"/>
      <c r="K7" s="8"/>
      <c r="L7" s="10"/>
      <c r="M7" s="10"/>
      <c r="N7"/>
      <c r="P7" s="11"/>
      <c r="Q7" s="8"/>
      <c r="R7" s="10"/>
      <c r="S7" s="10"/>
      <c r="V7" s="11"/>
      <c r="W7" s="8"/>
      <c r="X7" s="10"/>
      <c r="Y7" s="10"/>
      <c r="AB7" s="11"/>
      <c r="AC7" s="8"/>
      <c r="AD7" s="10"/>
      <c r="AE7" s="10"/>
      <c r="AF7"/>
      <c r="AH7" s="11"/>
      <c r="AI7" s="8"/>
      <c r="AJ7" s="10"/>
      <c r="AK7" s="10"/>
      <c r="AL7"/>
      <c r="AN7" s="11"/>
      <c r="AO7" s="8"/>
      <c r="AP7" s="10"/>
      <c r="AQ7" s="10"/>
      <c r="AT7" s="11"/>
      <c r="AU7" s="8"/>
      <c r="AV7" s="10"/>
      <c r="AW7" s="10"/>
      <c r="AZ7" s="11"/>
      <c r="BA7" s="8"/>
      <c r="BB7" s="10"/>
      <c r="BC7" s="10"/>
    </row>
    <row r="8" spans="1:57" x14ac:dyDescent="0.25">
      <c r="B8"/>
      <c r="C8" s="230" t="s">
        <v>3</v>
      </c>
      <c r="D8" s="230"/>
      <c r="E8" s="230"/>
      <c r="F8" s="230"/>
      <c r="G8" s="231"/>
      <c r="I8" s="227" t="s">
        <v>4</v>
      </c>
      <c r="J8" s="228"/>
      <c r="K8" s="228"/>
      <c r="L8" s="228"/>
      <c r="M8" s="229"/>
      <c r="O8" s="218" t="s">
        <v>5</v>
      </c>
      <c r="P8" s="219"/>
      <c r="Q8" s="219"/>
      <c r="R8" s="219"/>
      <c r="S8" s="220"/>
      <c r="U8" s="221" t="s">
        <v>6</v>
      </c>
      <c r="V8" s="222"/>
      <c r="W8" s="222"/>
      <c r="X8" s="222"/>
      <c r="Y8" s="223"/>
      <c r="AA8" s="224" t="s">
        <v>7</v>
      </c>
      <c r="AB8" s="225"/>
      <c r="AC8" s="225"/>
      <c r="AD8" s="225"/>
      <c r="AE8" s="226"/>
      <c r="AG8" s="227" t="s">
        <v>8</v>
      </c>
      <c r="AH8" s="228"/>
      <c r="AI8" s="228"/>
      <c r="AJ8" s="228"/>
      <c r="AK8" s="229"/>
      <c r="AM8" s="218" t="s">
        <v>9</v>
      </c>
      <c r="AN8" s="219"/>
      <c r="AO8" s="219"/>
      <c r="AP8" s="219"/>
      <c r="AQ8" s="220"/>
      <c r="AS8" s="221" t="s">
        <v>10</v>
      </c>
      <c r="AT8" s="222"/>
      <c r="AU8" s="222"/>
      <c r="AV8" s="222"/>
      <c r="AW8" s="223"/>
      <c r="AY8" s="224" t="s">
        <v>7</v>
      </c>
      <c r="AZ8" s="225"/>
      <c r="BA8" s="225"/>
      <c r="BB8" s="225"/>
      <c r="BC8" s="226"/>
    </row>
    <row r="9" spans="1:57" s="12" customFormat="1" x14ac:dyDescent="0.25">
      <c r="B9" s="13" t="s">
        <v>11</v>
      </c>
      <c r="C9" s="13" t="s">
        <v>12</v>
      </c>
      <c r="D9" s="14" t="s">
        <v>13</v>
      </c>
      <c r="E9" s="15" t="s">
        <v>14</v>
      </c>
      <c r="F9" s="16" t="s">
        <v>15</v>
      </c>
      <c r="G9" s="17" t="s">
        <v>16</v>
      </c>
      <c r="I9" s="13" t="s">
        <v>12</v>
      </c>
      <c r="J9" s="14" t="s">
        <v>13</v>
      </c>
      <c r="K9" s="15" t="s">
        <v>14</v>
      </c>
      <c r="L9" s="16" t="s">
        <v>15</v>
      </c>
      <c r="M9" s="17" t="s">
        <v>16</v>
      </c>
      <c r="N9" s="198"/>
      <c r="O9" s="13" t="s">
        <v>12</v>
      </c>
      <c r="P9" s="14" t="s">
        <v>13</v>
      </c>
      <c r="Q9" s="15" t="s">
        <v>14</v>
      </c>
      <c r="R9" s="16" t="s">
        <v>15</v>
      </c>
      <c r="S9" s="17" t="s">
        <v>16</v>
      </c>
      <c r="U9" s="13" t="s">
        <v>12</v>
      </c>
      <c r="V9" s="14" t="s">
        <v>13</v>
      </c>
      <c r="W9" s="15" t="s">
        <v>14</v>
      </c>
      <c r="X9" s="16" t="s">
        <v>15</v>
      </c>
      <c r="Y9" s="17" t="s">
        <v>16</v>
      </c>
      <c r="AA9" s="13" t="s">
        <v>12</v>
      </c>
      <c r="AB9" s="14" t="s">
        <v>13</v>
      </c>
      <c r="AC9" s="15" t="s">
        <v>14</v>
      </c>
      <c r="AD9" s="16" t="s">
        <v>15</v>
      </c>
      <c r="AE9" s="17" t="s">
        <v>16</v>
      </c>
      <c r="AG9" s="13" t="s">
        <v>12</v>
      </c>
      <c r="AH9" s="14" t="s">
        <v>13</v>
      </c>
      <c r="AI9" s="15" t="s">
        <v>14</v>
      </c>
      <c r="AJ9" s="16" t="s">
        <v>15</v>
      </c>
      <c r="AK9" s="17" t="s">
        <v>16</v>
      </c>
      <c r="AL9" s="198"/>
      <c r="AM9" s="13" t="s">
        <v>12</v>
      </c>
      <c r="AN9" s="14" t="s">
        <v>13</v>
      </c>
      <c r="AO9" s="15" t="s">
        <v>14</v>
      </c>
      <c r="AP9" s="16" t="s">
        <v>15</v>
      </c>
      <c r="AQ9" s="17" t="s">
        <v>16</v>
      </c>
      <c r="AS9" s="13" t="s">
        <v>12</v>
      </c>
      <c r="AT9" s="14" t="s">
        <v>13</v>
      </c>
      <c r="AU9" s="15" t="s">
        <v>14</v>
      </c>
      <c r="AV9" s="16" t="s">
        <v>15</v>
      </c>
      <c r="AW9" s="17" t="s">
        <v>16</v>
      </c>
      <c r="AY9" s="13" t="s">
        <v>12</v>
      </c>
      <c r="AZ9" s="14" t="s">
        <v>13</v>
      </c>
      <c r="BA9" s="15" t="s">
        <v>14</v>
      </c>
      <c r="BB9" s="16" t="s">
        <v>15</v>
      </c>
      <c r="BC9" s="17" t="s">
        <v>16</v>
      </c>
      <c r="BE9" s="199"/>
    </row>
    <row r="10" spans="1:57" x14ac:dyDescent="0.25">
      <c r="B10" s="18"/>
      <c r="C10" s="18"/>
      <c r="D10" s="19"/>
      <c r="E10" s="20"/>
      <c r="F10" s="21"/>
      <c r="G10" s="21"/>
      <c r="I10" s="18"/>
      <c r="J10" s="22"/>
      <c r="K10" s="23"/>
      <c r="L10" s="24"/>
      <c r="M10" s="24"/>
      <c r="O10" s="18"/>
      <c r="P10" s="22"/>
      <c r="Q10" s="23"/>
      <c r="R10" s="24"/>
      <c r="S10" s="24"/>
      <c r="U10" s="18"/>
      <c r="V10" s="22"/>
      <c r="W10" s="23"/>
      <c r="X10" s="24"/>
      <c r="Y10" s="24"/>
      <c r="AA10" s="18"/>
      <c r="AB10" s="22"/>
      <c r="AC10" s="23"/>
      <c r="AD10" s="24"/>
      <c r="AE10" s="24"/>
      <c r="AG10" s="18"/>
      <c r="AH10" s="22"/>
      <c r="AI10" s="23"/>
      <c r="AJ10" s="24"/>
      <c r="AK10" s="24"/>
      <c r="AM10" s="18"/>
      <c r="AN10" s="22"/>
      <c r="AO10" s="23"/>
      <c r="AP10" s="24"/>
      <c r="AQ10" s="24"/>
      <c r="AS10" s="18"/>
      <c r="AT10" s="22"/>
      <c r="AU10" s="23"/>
      <c r="AV10" s="24"/>
      <c r="AW10" s="24"/>
      <c r="AY10" s="18"/>
      <c r="AZ10" s="22"/>
      <c r="BA10" s="23"/>
      <c r="BB10" s="24"/>
      <c r="BC10" s="24"/>
    </row>
    <row r="11" spans="1:57" ht="14.45" customHeight="1" x14ac:dyDescent="0.25">
      <c r="B11" s="215" t="s">
        <v>139</v>
      </c>
      <c r="C11" s="216"/>
      <c r="D11" s="216"/>
      <c r="E11" s="216"/>
      <c r="F11" s="216"/>
      <c r="G11" s="217"/>
      <c r="J11" s="4"/>
      <c r="K11" s="4"/>
      <c r="L11" s="4"/>
      <c r="M11" s="4"/>
      <c r="P11" s="4"/>
      <c r="Q11" s="4"/>
      <c r="R11" s="4"/>
      <c r="S11" s="4"/>
      <c r="V11" s="4"/>
      <c r="W11" s="4"/>
      <c r="X11" s="4"/>
      <c r="Y11" s="4"/>
      <c r="AB11" s="4"/>
      <c r="AC11" s="4"/>
      <c r="AD11" s="4"/>
      <c r="AE11" s="4"/>
      <c r="AH11" s="4"/>
      <c r="AI11" s="4"/>
      <c r="AJ11" s="4"/>
      <c r="AK11" s="4"/>
      <c r="AN11" s="4"/>
      <c r="AO11" s="4"/>
      <c r="AP11" s="4"/>
      <c r="AQ11" s="4"/>
      <c r="AT11" s="4"/>
      <c r="AU11" s="4"/>
      <c r="AV11" s="4"/>
      <c r="AW11" s="4"/>
      <c r="AZ11" s="4"/>
      <c r="BA11" s="4"/>
      <c r="BB11" s="4"/>
      <c r="BC11" s="4"/>
    </row>
    <row r="12" spans="1:57" x14ac:dyDescent="0.25">
      <c r="B12" s="25" t="s">
        <v>17</v>
      </c>
      <c r="C12" s="25" t="s">
        <v>18</v>
      </c>
      <c r="D12" s="26">
        <v>50.325000000000003</v>
      </c>
      <c r="E12" s="27"/>
      <c r="F12" s="28"/>
      <c r="G12" s="29"/>
      <c r="I12" s="25" t="s">
        <v>18</v>
      </c>
      <c r="J12" s="26">
        <v>47.277000000000001</v>
      </c>
      <c r="K12" s="30"/>
      <c r="L12" s="31"/>
      <c r="M12" s="32"/>
      <c r="O12" s="25" t="s">
        <v>18</v>
      </c>
      <c r="P12" s="26">
        <v>49.716999999999999</v>
      </c>
      <c r="Q12" s="30"/>
      <c r="R12" s="31"/>
      <c r="S12" s="32"/>
      <c r="U12" s="25" t="s">
        <v>18</v>
      </c>
      <c r="V12" s="26">
        <v>54.853000000000002</v>
      </c>
      <c r="W12" s="30"/>
      <c r="X12" s="31"/>
      <c r="Y12" s="32"/>
      <c r="AA12" s="25" t="s">
        <v>18</v>
      </c>
      <c r="AB12" s="26">
        <v>53.682000000000002</v>
      </c>
      <c r="AC12" s="30"/>
      <c r="AD12" s="31"/>
      <c r="AE12" s="32"/>
      <c r="AG12" s="25" t="s">
        <v>18</v>
      </c>
      <c r="AH12" s="26">
        <v>49.601999999999997</v>
      </c>
      <c r="AI12" s="30"/>
      <c r="AJ12" s="31"/>
      <c r="AK12" s="32"/>
      <c r="AM12" s="25" t="s">
        <v>18</v>
      </c>
      <c r="AN12" s="26">
        <v>50.222000000000001</v>
      </c>
      <c r="AO12" s="30"/>
      <c r="AP12" s="31"/>
      <c r="AQ12" s="32"/>
      <c r="AS12" s="25" t="s">
        <v>18</v>
      </c>
      <c r="AT12" s="26">
        <v>51.573999999999998</v>
      </c>
      <c r="AU12" s="30"/>
      <c r="AV12" s="31"/>
      <c r="AW12" s="32"/>
      <c r="AY12" s="25" t="s">
        <v>18</v>
      </c>
      <c r="AZ12" s="26">
        <v>53.682000000000002</v>
      </c>
      <c r="BA12" s="30"/>
      <c r="BB12" s="31"/>
      <c r="BC12" s="32"/>
    </row>
    <row r="13" spans="1:57" s="7" customFormat="1" x14ac:dyDescent="0.25">
      <c r="B13" s="25" t="s">
        <v>140</v>
      </c>
      <c r="C13" s="25" t="s">
        <v>18</v>
      </c>
      <c r="D13" s="26">
        <v>59.530999999999999</v>
      </c>
      <c r="E13" s="27"/>
      <c r="F13" s="28"/>
      <c r="G13" s="29"/>
      <c r="I13" s="25" t="s">
        <v>18</v>
      </c>
      <c r="J13" s="26">
        <v>55.924999999999997</v>
      </c>
      <c r="K13" s="27"/>
      <c r="L13" s="28"/>
      <c r="M13" s="29"/>
      <c r="N13"/>
      <c r="O13" s="25" t="s">
        <v>18</v>
      </c>
      <c r="P13" s="26">
        <v>58.811999999999998</v>
      </c>
      <c r="Q13" s="27"/>
      <c r="R13" s="28"/>
      <c r="S13" s="29"/>
      <c r="U13" s="25" t="s">
        <v>18</v>
      </c>
      <c r="V13" s="26">
        <v>64.887</v>
      </c>
      <c r="W13" s="27"/>
      <c r="X13" s="28"/>
      <c r="Y13" s="29"/>
      <c r="AA13" s="25" t="s">
        <v>18</v>
      </c>
      <c r="AB13" s="26">
        <v>63.502000000000002</v>
      </c>
      <c r="AC13" s="27"/>
      <c r="AD13" s="28"/>
      <c r="AE13" s="29"/>
      <c r="AG13" s="25" t="s">
        <v>18</v>
      </c>
      <c r="AH13" s="26">
        <v>58.676000000000002</v>
      </c>
      <c r="AI13" s="27"/>
      <c r="AJ13" s="28"/>
      <c r="AK13" s="29"/>
      <c r="AL13"/>
      <c r="AM13" s="25" t="s">
        <v>18</v>
      </c>
      <c r="AN13" s="26">
        <v>59.408999999999999</v>
      </c>
      <c r="AO13" s="27"/>
      <c r="AP13" s="28"/>
      <c r="AQ13" s="29"/>
      <c r="AS13" s="25" t="s">
        <v>18</v>
      </c>
      <c r="AT13" s="26">
        <v>61.009</v>
      </c>
      <c r="AU13" s="27"/>
      <c r="AV13" s="28"/>
      <c r="AW13" s="29"/>
      <c r="AY13" s="25" t="s">
        <v>18</v>
      </c>
      <c r="AZ13" s="26">
        <v>63.502000000000002</v>
      </c>
      <c r="BA13" s="27"/>
      <c r="BB13" s="28"/>
      <c r="BC13" s="29"/>
      <c r="BE13" s="200"/>
    </row>
    <row r="14" spans="1:57" x14ac:dyDescent="0.25">
      <c r="B14" s="25" t="s">
        <v>141</v>
      </c>
      <c r="C14" s="25" t="s">
        <v>18</v>
      </c>
      <c r="D14" s="26">
        <v>71.141000000000005</v>
      </c>
      <c r="E14" s="27"/>
      <c r="F14" s="28"/>
      <c r="G14" s="29"/>
      <c r="I14" s="25" t="s">
        <v>18</v>
      </c>
      <c r="J14" s="26">
        <v>66.831999999999994</v>
      </c>
      <c r="K14" s="27"/>
      <c r="L14" s="28"/>
      <c r="M14" s="29"/>
      <c r="O14" s="25" t="s">
        <v>18</v>
      </c>
      <c r="P14" s="26">
        <v>70.281999999999996</v>
      </c>
      <c r="Q14" s="27"/>
      <c r="R14" s="28"/>
      <c r="S14" s="29"/>
      <c r="U14" s="25" t="s">
        <v>18</v>
      </c>
      <c r="V14" s="26">
        <v>77.542000000000002</v>
      </c>
      <c r="W14" s="27"/>
      <c r="X14" s="28"/>
      <c r="Y14" s="29"/>
      <c r="AA14" s="25" t="s">
        <v>18</v>
      </c>
      <c r="AB14" s="26">
        <v>75.887</v>
      </c>
      <c r="AC14" s="27"/>
      <c r="AD14" s="28"/>
      <c r="AE14" s="29"/>
      <c r="AG14" s="25" t="s">
        <v>18</v>
      </c>
      <c r="AH14" s="26">
        <v>70.119</v>
      </c>
      <c r="AI14" s="27"/>
      <c r="AJ14" s="28"/>
      <c r="AK14" s="29"/>
      <c r="AM14" s="25" t="s">
        <v>18</v>
      </c>
      <c r="AN14" s="26">
        <v>70.995999999999995</v>
      </c>
      <c r="AO14" s="27"/>
      <c r="AP14" s="28"/>
      <c r="AQ14" s="29"/>
      <c r="AS14" s="25" t="s">
        <v>18</v>
      </c>
      <c r="AT14" s="26">
        <v>72.906999999999996</v>
      </c>
      <c r="AU14" s="27"/>
      <c r="AV14" s="28"/>
      <c r="AW14" s="29"/>
      <c r="AY14" s="25" t="s">
        <v>18</v>
      </c>
      <c r="AZ14" s="26">
        <v>75.887</v>
      </c>
      <c r="BA14" s="27"/>
      <c r="BB14" s="28"/>
      <c r="BC14" s="29"/>
      <c r="BE14" s="200"/>
    </row>
    <row r="15" spans="1:57" x14ac:dyDescent="0.25">
      <c r="B15" s="25" t="s">
        <v>19</v>
      </c>
      <c r="C15" s="25" t="s">
        <v>18</v>
      </c>
      <c r="D15" s="26">
        <v>59.231000000000002</v>
      </c>
      <c r="E15" s="27"/>
      <c r="F15" s="28"/>
      <c r="G15" s="29"/>
      <c r="I15" s="25" t="s">
        <v>18</v>
      </c>
      <c r="J15" s="26">
        <v>55.643000000000001</v>
      </c>
      <c r="K15" s="27"/>
      <c r="L15" s="28"/>
      <c r="M15" s="29"/>
      <c r="O15" s="25" t="s">
        <v>18</v>
      </c>
      <c r="P15" s="26">
        <v>58.515999999999998</v>
      </c>
      <c r="Q15" s="27"/>
      <c r="R15" s="28"/>
      <c r="S15" s="29"/>
      <c r="U15" s="25" t="s">
        <v>18</v>
      </c>
      <c r="V15" s="26">
        <v>64.56</v>
      </c>
      <c r="W15" s="27"/>
      <c r="X15" s="28"/>
      <c r="Y15" s="29"/>
      <c r="AA15" s="25" t="s">
        <v>18</v>
      </c>
      <c r="AB15" s="26">
        <v>63.182000000000002</v>
      </c>
      <c r="AC15" s="27"/>
      <c r="AD15" s="28"/>
      <c r="AE15" s="29"/>
      <c r="AG15" s="25" t="s">
        <v>18</v>
      </c>
      <c r="AH15" s="26">
        <v>58.38</v>
      </c>
      <c r="AI15" s="27"/>
      <c r="AJ15" s="28"/>
      <c r="AK15" s="29"/>
      <c r="AM15" s="25" t="s">
        <v>18</v>
      </c>
      <c r="AN15" s="26">
        <v>59.11</v>
      </c>
      <c r="AO15" s="27"/>
      <c r="AP15" s="28"/>
      <c r="AQ15" s="29"/>
      <c r="AS15" s="25" t="s">
        <v>18</v>
      </c>
      <c r="AT15" s="26">
        <v>60.701000000000001</v>
      </c>
      <c r="AU15" s="27"/>
      <c r="AV15" s="28"/>
      <c r="AW15" s="29"/>
      <c r="AY15" s="25" t="s">
        <v>18</v>
      </c>
      <c r="AZ15" s="26">
        <v>63.182000000000002</v>
      </c>
      <c r="BA15" s="27"/>
      <c r="BB15" s="28"/>
      <c r="BC15" s="29"/>
      <c r="BE15" s="200"/>
    </row>
    <row r="16" spans="1:57" x14ac:dyDescent="0.25">
      <c r="B16" s="34" t="s">
        <v>142</v>
      </c>
      <c r="C16" s="34" t="s">
        <v>18</v>
      </c>
      <c r="D16" s="35">
        <v>65.506</v>
      </c>
      <c r="E16" s="36"/>
      <c r="F16" s="37"/>
      <c r="G16" s="38"/>
      <c r="I16" s="34" t="s">
        <v>18</v>
      </c>
      <c r="J16" s="35">
        <v>61.518000000000001</v>
      </c>
      <c r="K16" s="36"/>
      <c r="L16" s="37"/>
      <c r="M16" s="38"/>
      <c r="O16" s="34" t="s">
        <v>18</v>
      </c>
      <c r="P16" s="35">
        <v>64.171000000000006</v>
      </c>
      <c r="Q16" s="36"/>
      <c r="R16" s="37"/>
      <c r="S16" s="38"/>
      <c r="U16" s="34" t="s">
        <v>18</v>
      </c>
      <c r="V16" s="35">
        <v>71.427999999999997</v>
      </c>
      <c r="W16" s="36"/>
      <c r="X16" s="37"/>
      <c r="Y16" s="38"/>
      <c r="AA16" s="34" t="s">
        <v>18</v>
      </c>
      <c r="AB16" s="35">
        <v>71.117999999999995</v>
      </c>
      <c r="AC16" s="36"/>
      <c r="AD16" s="37"/>
      <c r="AE16" s="38"/>
      <c r="AG16" s="34" t="s">
        <v>18</v>
      </c>
      <c r="AH16" s="35">
        <v>64.364999999999995</v>
      </c>
      <c r="AI16" s="36"/>
      <c r="AJ16" s="37"/>
      <c r="AK16" s="38"/>
      <c r="AM16" s="34" t="s">
        <v>18</v>
      </c>
      <c r="AN16" s="35">
        <v>65.188000000000002</v>
      </c>
      <c r="AO16" s="36"/>
      <c r="AP16" s="37"/>
      <c r="AQ16" s="38"/>
      <c r="AS16" s="34" t="s">
        <v>18</v>
      </c>
      <c r="AT16" s="35">
        <v>66.956999999999994</v>
      </c>
      <c r="AU16" s="36"/>
      <c r="AV16" s="37"/>
      <c r="AW16" s="38"/>
      <c r="AY16" s="34" t="s">
        <v>18</v>
      </c>
      <c r="AZ16" s="35">
        <v>71.117999999999995</v>
      </c>
      <c r="BA16" s="36"/>
      <c r="BB16" s="37"/>
      <c r="BC16" s="38"/>
      <c r="BE16" s="200"/>
    </row>
    <row r="17" spans="2:57" x14ac:dyDescent="0.25">
      <c r="B17" s="39" t="s">
        <v>142</v>
      </c>
      <c r="C17" s="39" t="s">
        <v>20</v>
      </c>
      <c r="D17" s="40">
        <v>84.558000000000007</v>
      </c>
      <c r="E17" s="36"/>
      <c r="F17" s="37"/>
      <c r="G17" s="38"/>
      <c r="I17" s="39" t="s">
        <v>20</v>
      </c>
      <c r="J17" s="40">
        <v>79.409000000000006</v>
      </c>
      <c r="K17" s="36"/>
      <c r="L17" s="37"/>
      <c r="M17" s="38"/>
      <c r="O17" s="39" t="s">
        <v>20</v>
      </c>
      <c r="P17" s="40">
        <v>82.834000000000003</v>
      </c>
      <c r="Q17" s="36"/>
      <c r="R17" s="37"/>
      <c r="S17" s="38"/>
      <c r="U17" s="39" t="s">
        <v>20</v>
      </c>
      <c r="V17" s="40">
        <v>92.201999999999998</v>
      </c>
      <c r="W17" s="36"/>
      <c r="X17" s="37"/>
      <c r="Y17" s="38"/>
      <c r="AA17" s="39" t="s">
        <v>20</v>
      </c>
      <c r="AB17" s="40">
        <v>91.802000000000007</v>
      </c>
      <c r="AC17" s="36"/>
      <c r="AD17" s="37"/>
      <c r="AE17" s="38"/>
      <c r="AG17" s="39" t="s">
        <v>20</v>
      </c>
      <c r="AH17" s="40">
        <v>83.084999999999994</v>
      </c>
      <c r="AI17" s="36"/>
      <c r="AJ17" s="37"/>
      <c r="AK17" s="38"/>
      <c r="AM17" s="39" t="s">
        <v>20</v>
      </c>
      <c r="AN17" s="40">
        <v>84.147000000000006</v>
      </c>
      <c r="AO17" s="36"/>
      <c r="AP17" s="37"/>
      <c r="AQ17" s="38"/>
      <c r="AS17" s="39" t="s">
        <v>20</v>
      </c>
      <c r="AT17" s="40">
        <v>86.430999999999997</v>
      </c>
      <c r="AU17" s="36"/>
      <c r="AV17" s="37"/>
      <c r="AW17" s="38"/>
      <c r="AY17" s="39" t="s">
        <v>20</v>
      </c>
      <c r="AZ17" s="40">
        <v>91.802000000000007</v>
      </c>
      <c r="BA17" s="36"/>
      <c r="BB17" s="37"/>
      <c r="BC17" s="38"/>
      <c r="BE17" s="200"/>
    </row>
    <row r="18" spans="2:57" x14ac:dyDescent="0.25">
      <c r="B18" s="41" t="s">
        <v>142</v>
      </c>
      <c r="C18" s="41" t="s">
        <v>21</v>
      </c>
      <c r="D18" s="42"/>
      <c r="E18" s="43">
        <v>100</v>
      </c>
      <c r="F18" s="44">
        <v>8.7400000000000005E-2</v>
      </c>
      <c r="G18" s="45">
        <v>71.597200000000001</v>
      </c>
      <c r="I18" s="41" t="s">
        <v>21</v>
      </c>
      <c r="J18" s="42"/>
      <c r="K18" s="43">
        <v>100</v>
      </c>
      <c r="L18" s="44">
        <v>8.2100000000000006E-2</v>
      </c>
      <c r="M18" s="45">
        <v>67.2346</v>
      </c>
      <c r="O18" s="41" t="s">
        <v>21</v>
      </c>
      <c r="P18" s="42"/>
      <c r="Q18" s="43">
        <v>100</v>
      </c>
      <c r="R18" s="44">
        <v>8.5599999999999996E-2</v>
      </c>
      <c r="S18" s="45">
        <v>70.1404</v>
      </c>
      <c r="U18" s="41" t="s">
        <v>21</v>
      </c>
      <c r="V18" s="42"/>
      <c r="W18" s="43">
        <v>100</v>
      </c>
      <c r="X18" s="44">
        <v>9.5299999999999996E-2</v>
      </c>
      <c r="Y18" s="45">
        <v>78.069800000000001</v>
      </c>
      <c r="AA18" s="41" t="s">
        <v>21</v>
      </c>
      <c r="AB18" s="42"/>
      <c r="AC18" s="43">
        <v>100</v>
      </c>
      <c r="AD18" s="44">
        <v>9.4899999999999998E-2</v>
      </c>
      <c r="AE18" s="45">
        <v>77.729299999999995</v>
      </c>
      <c r="AG18" s="41" t="s">
        <v>21</v>
      </c>
      <c r="AH18" s="42"/>
      <c r="AI18" s="43">
        <v>100</v>
      </c>
      <c r="AJ18" s="44">
        <v>8.5900000000000004E-2</v>
      </c>
      <c r="AK18" s="45">
        <v>70.346800000000002</v>
      </c>
      <c r="AM18" s="41" t="s">
        <v>21</v>
      </c>
      <c r="AN18" s="42"/>
      <c r="AO18" s="43">
        <v>100</v>
      </c>
      <c r="AP18" s="44">
        <v>8.6999999999999994E-2</v>
      </c>
      <c r="AQ18" s="45">
        <v>71.245599999999996</v>
      </c>
      <c r="AS18" s="41" t="s">
        <v>21</v>
      </c>
      <c r="AT18" s="42"/>
      <c r="AU18" s="43">
        <v>100</v>
      </c>
      <c r="AV18" s="44">
        <v>8.9300000000000004E-2</v>
      </c>
      <c r="AW18" s="45">
        <v>73.188999999999993</v>
      </c>
      <c r="AY18" s="41" t="s">
        <v>21</v>
      </c>
      <c r="AZ18" s="42"/>
      <c r="BA18" s="43">
        <v>100</v>
      </c>
      <c r="BB18" s="44">
        <v>9.4899999999999998E-2</v>
      </c>
      <c r="BC18" s="45">
        <v>77.729299999999995</v>
      </c>
      <c r="BE18" s="200"/>
    </row>
    <row r="19" spans="2:57" x14ac:dyDescent="0.25">
      <c r="B19" s="34" t="s">
        <v>143</v>
      </c>
      <c r="C19" s="34" t="s">
        <v>18</v>
      </c>
      <c r="D19" s="35">
        <v>72.650999999999996</v>
      </c>
      <c r="E19" s="36"/>
      <c r="F19" s="37"/>
      <c r="G19" s="38"/>
      <c r="I19" s="34" t="s">
        <v>18</v>
      </c>
      <c r="J19" s="35">
        <v>68.227000000000004</v>
      </c>
      <c r="K19" s="36"/>
      <c r="L19" s="37"/>
      <c r="M19" s="38"/>
      <c r="O19" s="34" t="s">
        <v>18</v>
      </c>
      <c r="P19" s="35">
        <v>71.17</v>
      </c>
      <c r="Q19" s="36"/>
      <c r="R19" s="37"/>
      <c r="S19" s="38"/>
      <c r="U19" s="34" t="s">
        <v>18</v>
      </c>
      <c r="V19" s="35">
        <v>79.218999999999994</v>
      </c>
      <c r="W19" s="36"/>
      <c r="X19" s="37"/>
      <c r="Y19" s="38"/>
      <c r="AA19" s="34" t="s">
        <v>18</v>
      </c>
      <c r="AB19" s="35">
        <v>78.875</v>
      </c>
      <c r="AC19" s="36"/>
      <c r="AD19" s="37"/>
      <c r="AE19" s="38"/>
      <c r="AG19" s="34" t="s">
        <v>18</v>
      </c>
      <c r="AH19" s="35">
        <v>71.385999999999996</v>
      </c>
      <c r="AI19" s="36"/>
      <c r="AJ19" s="37"/>
      <c r="AK19" s="38"/>
      <c r="AM19" s="34" t="s">
        <v>18</v>
      </c>
      <c r="AN19" s="35">
        <v>72.298000000000002</v>
      </c>
      <c r="AO19" s="36"/>
      <c r="AP19" s="37"/>
      <c r="AQ19" s="38"/>
      <c r="AS19" s="34" t="s">
        <v>18</v>
      </c>
      <c r="AT19" s="35">
        <v>74.260999999999996</v>
      </c>
      <c r="AU19" s="36"/>
      <c r="AV19" s="37"/>
      <c r="AW19" s="38"/>
      <c r="AY19" s="34" t="s">
        <v>18</v>
      </c>
      <c r="AZ19" s="35">
        <v>78.875</v>
      </c>
      <c r="BA19" s="36"/>
      <c r="BB19" s="37"/>
      <c r="BC19" s="38"/>
      <c r="BE19" s="200"/>
    </row>
    <row r="20" spans="2:57" x14ac:dyDescent="0.25">
      <c r="B20" s="39" t="s">
        <v>143</v>
      </c>
      <c r="C20" s="39" t="s">
        <v>20</v>
      </c>
      <c r="D20" s="40">
        <v>93.525999999999996</v>
      </c>
      <c r="E20" s="36"/>
      <c r="F20" s="37"/>
      <c r="G20" s="38"/>
      <c r="I20" s="39" t="s">
        <v>20</v>
      </c>
      <c r="J20" s="40">
        <v>87.831000000000003</v>
      </c>
      <c r="K20" s="36"/>
      <c r="L20" s="37"/>
      <c r="M20" s="38"/>
      <c r="O20" s="39" t="s">
        <v>20</v>
      </c>
      <c r="P20" s="40">
        <v>91.619</v>
      </c>
      <c r="Q20" s="36"/>
      <c r="R20" s="37"/>
      <c r="S20" s="38"/>
      <c r="U20" s="39" t="s">
        <v>20</v>
      </c>
      <c r="V20" s="40">
        <v>101.98099999999999</v>
      </c>
      <c r="W20" s="36"/>
      <c r="X20" s="37"/>
      <c r="Y20" s="38"/>
      <c r="AA20" s="39" t="s">
        <v>20</v>
      </c>
      <c r="AB20" s="40">
        <v>101.539</v>
      </c>
      <c r="AC20" s="36"/>
      <c r="AD20" s="37"/>
      <c r="AE20" s="38"/>
      <c r="AG20" s="39" t="s">
        <v>20</v>
      </c>
      <c r="AH20" s="40">
        <v>91.897000000000006</v>
      </c>
      <c r="AI20" s="36"/>
      <c r="AJ20" s="37"/>
      <c r="AK20" s="38"/>
      <c r="AM20" s="39" t="s">
        <v>20</v>
      </c>
      <c r="AN20" s="40">
        <v>93.072000000000003</v>
      </c>
      <c r="AO20" s="36"/>
      <c r="AP20" s="37"/>
      <c r="AQ20" s="38"/>
      <c r="AS20" s="39" t="s">
        <v>20</v>
      </c>
      <c r="AT20" s="40">
        <v>95.597999999999999</v>
      </c>
      <c r="AU20" s="36"/>
      <c r="AV20" s="37"/>
      <c r="AW20" s="38"/>
      <c r="AY20" s="39" t="s">
        <v>20</v>
      </c>
      <c r="AZ20" s="40">
        <v>101.539</v>
      </c>
      <c r="BA20" s="36"/>
      <c r="BB20" s="37"/>
      <c r="BC20" s="38"/>
      <c r="BE20" s="200"/>
    </row>
    <row r="21" spans="2:57" x14ac:dyDescent="0.25">
      <c r="B21" s="41" t="s">
        <v>143</v>
      </c>
      <c r="C21" s="41" t="s">
        <v>21</v>
      </c>
      <c r="D21" s="42"/>
      <c r="E21" s="43">
        <v>100</v>
      </c>
      <c r="F21" s="44">
        <v>0.1145</v>
      </c>
      <c r="G21" s="45">
        <v>76.476699999999994</v>
      </c>
      <c r="I21" s="41" t="s">
        <v>21</v>
      </c>
      <c r="J21" s="42"/>
      <c r="K21" s="43">
        <v>100</v>
      </c>
      <c r="L21" s="44">
        <v>0.1075</v>
      </c>
      <c r="M21" s="45">
        <v>71.8245</v>
      </c>
      <c r="O21" s="41" t="s">
        <v>21</v>
      </c>
      <c r="P21" s="42"/>
      <c r="Q21" s="43">
        <v>100</v>
      </c>
      <c r="R21" s="44">
        <v>0.11219999999999999</v>
      </c>
      <c r="S21" s="45">
        <v>74.912499999999994</v>
      </c>
      <c r="U21" s="41" t="s">
        <v>21</v>
      </c>
      <c r="V21" s="42"/>
      <c r="W21" s="43">
        <v>100</v>
      </c>
      <c r="X21" s="44">
        <v>0.1249</v>
      </c>
      <c r="Y21" s="45">
        <v>83.382800000000003</v>
      </c>
      <c r="AA21" s="41" t="s">
        <v>21</v>
      </c>
      <c r="AB21" s="42"/>
      <c r="AC21" s="43">
        <v>100</v>
      </c>
      <c r="AD21" s="44">
        <v>0.12429999999999999</v>
      </c>
      <c r="AE21" s="45">
        <v>83.030100000000004</v>
      </c>
      <c r="AG21" s="41" t="s">
        <v>21</v>
      </c>
      <c r="AH21" s="42"/>
      <c r="AI21" s="43">
        <v>100</v>
      </c>
      <c r="AJ21" s="44">
        <v>0.1125</v>
      </c>
      <c r="AK21" s="45">
        <v>75.145499999999998</v>
      </c>
      <c r="AM21" s="41" t="s">
        <v>21</v>
      </c>
      <c r="AN21" s="42"/>
      <c r="AO21" s="43">
        <v>100</v>
      </c>
      <c r="AP21" s="44">
        <v>0.1139</v>
      </c>
      <c r="AQ21" s="45">
        <v>76.111699999999999</v>
      </c>
      <c r="AS21" s="41" t="s">
        <v>21</v>
      </c>
      <c r="AT21" s="42"/>
      <c r="AU21" s="43">
        <v>100</v>
      </c>
      <c r="AV21" s="44">
        <v>0.11700000000000001</v>
      </c>
      <c r="AW21" s="45">
        <v>78.176599999999993</v>
      </c>
      <c r="AY21" s="41" t="s">
        <v>21</v>
      </c>
      <c r="AZ21" s="42"/>
      <c r="BA21" s="43">
        <v>100</v>
      </c>
      <c r="BB21" s="44">
        <v>0.12429999999999999</v>
      </c>
      <c r="BC21" s="45">
        <v>83.030100000000004</v>
      </c>
      <c r="BE21" s="200"/>
    </row>
    <row r="22" spans="2:57" x14ac:dyDescent="0.25">
      <c r="B22" s="46"/>
      <c r="C22" s="47"/>
      <c r="D22" s="48"/>
      <c r="E22" s="49"/>
      <c r="F22" s="50"/>
      <c r="G22" s="50"/>
      <c r="J22" s="51"/>
      <c r="K22" s="52"/>
      <c r="L22" s="53"/>
      <c r="M22" s="53"/>
      <c r="P22" s="51"/>
      <c r="Q22" s="52"/>
      <c r="R22" s="53"/>
      <c r="S22" s="53"/>
      <c r="V22" s="51"/>
      <c r="W22" s="52"/>
      <c r="X22" s="53"/>
      <c r="Y22" s="53"/>
      <c r="AB22" s="51"/>
      <c r="AC22" s="52"/>
      <c r="AD22" s="53"/>
      <c r="AE22" s="53"/>
      <c r="AH22" s="51"/>
      <c r="AI22" s="52"/>
      <c r="AJ22" s="53"/>
      <c r="AK22" s="53"/>
      <c r="AN22" s="51"/>
      <c r="AO22" s="52"/>
      <c r="AP22" s="53"/>
      <c r="AQ22" s="53"/>
      <c r="AT22" s="51"/>
      <c r="AU22" s="52"/>
      <c r="AV22" s="53"/>
      <c r="AW22" s="53"/>
      <c r="AZ22" s="51"/>
      <c r="BA22" s="52"/>
      <c r="BB22" s="53"/>
      <c r="BC22" s="53"/>
    </row>
    <row r="23" spans="2:57" ht="14.45" customHeight="1" x14ac:dyDescent="0.25">
      <c r="B23" s="215" t="s">
        <v>144</v>
      </c>
      <c r="C23" s="216"/>
      <c r="D23" s="216"/>
      <c r="E23" s="216"/>
      <c r="F23" s="216"/>
      <c r="G23" s="217"/>
      <c r="J23" s="4"/>
      <c r="K23" s="4"/>
      <c r="L23" s="4"/>
      <c r="M23" s="4"/>
      <c r="P23" s="4"/>
      <c r="Q23" s="4"/>
      <c r="R23" s="4"/>
      <c r="S23" s="4"/>
      <c r="V23" s="4"/>
      <c r="W23" s="4"/>
      <c r="X23" s="4"/>
      <c r="Y23" s="4"/>
      <c r="AB23" s="4"/>
      <c r="AC23" s="4"/>
      <c r="AD23" s="4"/>
      <c r="AE23" s="4"/>
      <c r="AH23" s="4"/>
      <c r="AI23" s="4"/>
      <c r="AJ23" s="4"/>
      <c r="AK23" s="4"/>
      <c r="AN23" s="4"/>
      <c r="AO23" s="4"/>
      <c r="AP23" s="4"/>
      <c r="AQ23" s="4"/>
      <c r="AT23" s="4"/>
      <c r="AU23" s="4"/>
      <c r="AV23" s="4"/>
      <c r="AW23" s="4"/>
      <c r="AZ23" s="4"/>
      <c r="BA23" s="4"/>
      <c r="BB23" s="4"/>
      <c r="BC23" s="4"/>
    </row>
    <row r="24" spans="2:57" x14ac:dyDescent="0.25">
      <c r="B24" s="25" t="s">
        <v>22</v>
      </c>
      <c r="C24" s="25" t="s">
        <v>18</v>
      </c>
      <c r="D24" s="26">
        <v>22.277000000000005</v>
      </c>
      <c r="E24" s="27"/>
      <c r="F24" s="28"/>
      <c r="G24" s="29"/>
      <c r="I24" s="25" t="s">
        <v>18</v>
      </c>
      <c r="J24" s="26">
        <v>19.228999999999999</v>
      </c>
      <c r="K24" s="30"/>
      <c r="L24" s="31"/>
      <c r="M24" s="32"/>
      <c r="O24" s="25" t="s">
        <v>18</v>
      </c>
      <c r="P24" s="26">
        <v>21.669</v>
      </c>
      <c r="Q24" s="30"/>
      <c r="R24" s="31"/>
      <c r="S24" s="32"/>
      <c r="U24" s="25" t="s">
        <v>18</v>
      </c>
      <c r="V24" s="26">
        <v>26.805</v>
      </c>
      <c r="W24" s="30"/>
      <c r="X24" s="31"/>
      <c r="Y24" s="32"/>
      <c r="AA24" s="25" t="s">
        <v>18</v>
      </c>
      <c r="AB24" s="26">
        <v>25.634</v>
      </c>
      <c r="AC24" s="30"/>
      <c r="AD24" s="31"/>
      <c r="AE24" s="32"/>
      <c r="AG24" s="25" t="s">
        <v>18</v>
      </c>
      <c r="AH24" s="26">
        <v>21.553999999999998</v>
      </c>
      <c r="AI24" s="30"/>
      <c r="AJ24" s="31"/>
      <c r="AK24" s="32"/>
      <c r="AM24" s="25" t="s">
        <v>18</v>
      </c>
      <c r="AN24" s="26">
        <v>22.173999999999999</v>
      </c>
      <c r="AO24" s="30"/>
      <c r="AP24" s="31"/>
      <c r="AQ24" s="32"/>
      <c r="AS24" s="25" t="s">
        <v>18</v>
      </c>
      <c r="AT24" s="26">
        <v>23.526</v>
      </c>
      <c r="AU24" s="30"/>
      <c r="AV24" s="31"/>
      <c r="AW24" s="32"/>
      <c r="AY24" s="25" t="s">
        <v>18</v>
      </c>
      <c r="AZ24" s="26">
        <v>25.634</v>
      </c>
      <c r="BA24" s="30"/>
      <c r="BB24" s="31"/>
      <c r="BC24" s="32"/>
      <c r="BE24" s="201"/>
    </row>
    <row r="25" spans="2:57" s="7" customFormat="1" x14ac:dyDescent="0.25">
      <c r="B25" s="25" t="s">
        <v>23</v>
      </c>
      <c r="C25" s="25" t="s">
        <v>18</v>
      </c>
      <c r="D25" s="26">
        <v>20.777000000000005</v>
      </c>
      <c r="E25" s="27"/>
      <c r="F25" s="28"/>
      <c r="G25" s="29"/>
      <c r="I25" s="25" t="s">
        <v>18</v>
      </c>
      <c r="J25" s="26">
        <v>17.728999999999999</v>
      </c>
      <c r="K25" s="27"/>
      <c r="L25" s="28"/>
      <c r="M25" s="29"/>
      <c r="N25"/>
      <c r="O25" s="25" t="s">
        <v>18</v>
      </c>
      <c r="P25" s="26">
        <v>20.169</v>
      </c>
      <c r="Q25" s="27"/>
      <c r="R25" s="28"/>
      <c r="S25" s="29"/>
      <c r="U25" s="25" t="s">
        <v>18</v>
      </c>
      <c r="V25" s="26">
        <v>25.305</v>
      </c>
      <c r="W25" s="27"/>
      <c r="X25" s="28"/>
      <c r="Y25" s="29"/>
      <c r="AA25" s="25" t="s">
        <v>18</v>
      </c>
      <c r="AB25" s="26">
        <v>24.134</v>
      </c>
      <c r="AC25" s="27"/>
      <c r="AD25" s="28"/>
      <c r="AE25" s="29"/>
      <c r="AG25" s="25" t="s">
        <v>18</v>
      </c>
      <c r="AH25" s="26">
        <v>20.053999999999998</v>
      </c>
      <c r="AI25" s="27"/>
      <c r="AJ25" s="28"/>
      <c r="AK25" s="29"/>
      <c r="AL25"/>
      <c r="AM25" s="25" t="s">
        <v>18</v>
      </c>
      <c r="AN25" s="26">
        <v>20.673999999999999</v>
      </c>
      <c r="AO25" s="27"/>
      <c r="AP25" s="28"/>
      <c r="AQ25" s="29"/>
      <c r="AS25" s="25" t="s">
        <v>18</v>
      </c>
      <c r="AT25" s="26">
        <v>22.026</v>
      </c>
      <c r="AU25" s="27"/>
      <c r="AV25" s="28"/>
      <c r="AW25" s="29"/>
      <c r="AY25" s="25" t="s">
        <v>18</v>
      </c>
      <c r="AZ25" s="26">
        <v>24.134</v>
      </c>
      <c r="BA25" s="27"/>
      <c r="BB25" s="28"/>
      <c r="BC25" s="29"/>
      <c r="BE25" s="201"/>
    </row>
    <row r="26" spans="2:57" s="7" customFormat="1" x14ac:dyDescent="0.25">
      <c r="B26" s="34" t="s">
        <v>24</v>
      </c>
      <c r="C26" s="25" t="s">
        <v>18</v>
      </c>
      <c r="D26" s="26">
        <v>21.778000000000002</v>
      </c>
      <c r="E26" s="33"/>
      <c r="F26" s="28"/>
      <c r="G26" s="29"/>
      <c r="I26" s="25" t="s">
        <v>18</v>
      </c>
      <c r="J26" s="26">
        <v>18.73</v>
      </c>
      <c r="K26" s="27"/>
      <c r="L26" s="28"/>
      <c r="M26" s="29"/>
      <c r="N26"/>
      <c r="O26" s="25" t="s">
        <v>18</v>
      </c>
      <c r="P26" s="26">
        <v>21.17</v>
      </c>
      <c r="Q26" s="27"/>
      <c r="R26" s="28"/>
      <c r="S26" s="29"/>
      <c r="U26" s="25" t="s">
        <v>18</v>
      </c>
      <c r="V26" s="26">
        <v>26.306000000000001</v>
      </c>
      <c r="W26" s="27"/>
      <c r="X26" s="28"/>
      <c r="Y26" s="29"/>
      <c r="AA26" s="25" t="s">
        <v>18</v>
      </c>
      <c r="AB26" s="26">
        <v>25.135000000000002</v>
      </c>
      <c r="AC26" s="27"/>
      <c r="AD26" s="28"/>
      <c r="AE26" s="29"/>
      <c r="AG26" s="25" t="s">
        <v>18</v>
      </c>
      <c r="AH26" s="26">
        <v>21.055</v>
      </c>
      <c r="AI26" s="27"/>
      <c r="AJ26" s="28"/>
      <c r="AK26" s="29"/>
      <c r="AL26"/>
      <c r="AM26" s="25" t="s">
        <v>18</v>
      </c>
      <c r="AN26" s="26">
        <v>21.675000000000001</v>
      </c>
      <c r="AO26" s="27"/>
      <c r="AP26" s="28"/>
      <c r="AQ26" s="29"/>
      <c r="AS26" s="25" t="s">
        <v>18</v>
      </c>
      <c r="AT26" s="26">
        <v>23.027000000000001</v>
      </c>
      <c r="AU26" s="27"/>
      <c r="AV26" s="28"/>
      <c r="AW26" s="29"/>
      <c r="AY26" s="25" t="s">
        <v>18</v>
      </c>
      <c r="AZ26" s="26">
        <v>25.135000000000002</v>
      </c>
      <c r="BA26" s="27"/>
      <c r="BB26" s="28"/>
      <c r="BC26" s="29"/>
      <c r="BE26" s="201"/>
    </row>
    <row r="27" spans="2:57" x14ac:dyDescent="0.25">
      <c r="B27" s="25" t="s">
        <v>145</v>
      </c>
      <c r="C27" s="25" t="s">
        <v>18</v>
      </c>
      <c r="D27" s="26">
        <v>26.067999999999998</v>
      </c>
      <c r="E27" s="27"/>
      <c r="F27" s="28"/>
      <c r="G27" s="29"/>
      <c r="I27" s="25" t="s">
        <v>18</v>
      </c>
      <c r="J27" s="26">
        <v>22.462</v>
      </c>
      <c r="K27" s="27"/>
      <c r="L27" s="28"/>
      <c r="M27" s="29"/>
      <c r="O27" s="25" t="s">
        <v>18</v>
      </c>
      <c r="P27" s="26">
        <v>25.349</v>
      </c>
      <c r="Q27" s="27"/>
      <c r="R27" s="28"/>
      <c r="S27" s="29"/>
      <c r="U27" s="25" t="s">
        <v>18</v>
      </c>
      <c r="V27" s="26">
        <v>31.423999999999999</v>
      </c>
      <c r="W27" s="27"/>
      <c r="X27" s="28"/>
      <c r="Y27" s="29"/>
      <c r="AA27" s="25" t="s">
        <v>18</v>
      </c>
      <c r="AB27" s="26">
        <v>30.039000000000001</v>
      </c>
      <c r="AC27" s="27"/>
      <c r="AD27" s="28"/>
      <c r="AE27" s="29"/>
      <c r="AG27" s="25" t="s">
        <v>18</v>
      </c>
      <c r="AH27" s="26">
        <v>25.213000000000001</v>
      </c>
      <c r="AI27" s="27"/>
      <c r="AJ27" s="28"/>
      <c r="AK27" s="29"/>
      <c r="AM27" s="25" t="s">
        <v>18</v>
      </c>
      <c r="AN27" s="26">
        <v>25.946000000000002</v>
      </c>
      <c r="AO27" s="27"/>
      <c r="AP27" s="28"/>
      <c r="AQ27" s="29"/>
      <c r="AS27" s="25" t="s">
        <v>18</v>
      </c>
      <c r="AT27" s="26">
        <v>27.545999999999999</v>
      </c>
      <c r="AU27" s="27"/>
      <c r="AV27" s="28"/>
      <c r="AW27" s="29"/>
      <c r="AY27" s="25" t="s">
        <v>18</v>
      </c>
      <c r="AZ27" s="26">
        <v>30.039000000000001</v>
      </c>
      <c r="BA27" s="27"/>
      <c r="BB27" s="28"/>
      <c r="BC27" s="29"/>
      <c r="BE27" s="201"/>
    </row>
    <row r="28" spans="2:57" s="7" customFormat="1" x14ac:dyDescent="0.25">
      <c r="B28" s="25" t="s">
        <v>146</v>
      </c>
      <c r="C28" s="25" t="s">
        <v>18</v>
      </c>
      <c r="D28" s="26">
        <v>24.567999999999998</v>
      </c>
      <c r="E28" s="33"/>
      <c r="F28" s="28"/>
      <c r="G28" s="29"/>
      <c r="I28" s="25" t="s">
        <v>18</v>
      </c>
      <c r="J28" s="26">
        <v>20.962</v>
      </c>
      <c r="K28" s="27"/>
      <c r="L28" s="28"/>
      <c r="M28" s="29"/>
      <c r="N28"/>
      <c r="O28" s="25" t="s">
        <v>18</v>
      </c>
      <c r="P28" s="26">
        <v>23.849</v>
      </c>
      <c r="Q28" s="27"/>
      <c r="R28" s="28"/>
      <c r="S28" s="29"/>
      <c r="U28" s="25" t="s">
        <v>18</v>
      </c>
      <c r="V28" s="26">
        <v>29.923999999999999</v>
      </c>
      <c r="W28" s="27"/>
      <c r="X28" s="28"/>
      <c r="Y28" s="29"/>
      <c r="AA28" s="25" t="s">
        <v>18</v>
      </c>
      <c r="AB28" s="26">
        <v>28.539000000000001</v>
      </c>
      <c r="AC28" s="27"/>
      <c r="AD28" s="28"/>
      <c r="AE28" s="29"/>
      <c r="AG28" s="25" t="s">
        <v>18</v>
      </c>
      <c r="AH28" s="26">
        <v>23.713000000000001</v>
      </c>
      <c r="AI28" s="27"/>
      <c r="AJ28" s="28"/>
      <c r="AK28" s="29"/>
      <c r="AL28"/>
      <c r="AM28" s="25" t="s">
        <v>18</v>
      </c>
      <c r="AN28" s="26">
        <v>24.446000000000002</v>
      </c>
      <c r="AO28" s="27"/>
      <c r="AP28" s="28"/>
      <c r="AQ28" s="29"/>
      <c r="AS28" s="25" t="s">
        <v>18</v>
      </c>
      <c r="AT28" s="26">
        <v>26.045999999999999</v>
      </c>
      <c r="AU28" s="27"/>
      <c r="AV28" s="28"/>
      <c r="AW28" s="29"/>
      <c r="AY28" s="25" t="s">
        <v>18</v>
      </c>
      <c r="AZ28" s="26">
        <v>28.539000000000001</v>
      </c>
      <c r="BA28" s="27"/>
      <c r="BB28" s="28"/>
      <c r="BC28" s="29"/>
      <c r="BE28" s="201"/>
    </row>
    <row r="29" spans="2:57" x14ac:dyDescent="0.25">
      <c r="B29" s="25" t="s">
        <v>147</v>
      </c>
      <c r="C29" s="25" t="s">
        <v>18</v>
      </c>
      <c r="D29" s="26">
        <v>32.924000000000007</v>
      </c>
      <c r="E29" s="27"/>
      <c r="F29" s="28"/>
      <c r="G29" s="29"/>
      <c r="I29" s="25" t="s">
        <v>18</v>
      </c>
      <c r="J29" s="26">
        <v>28.614999999999998</v>
      </c>
      <c r="K29" s="27"/>
      <c r="L29" s="28"/>
      <c r="M29" s="29"/>
      <c r="O29" s="25" t="s">
        <v>18</v>
      </c>
      <c r="P29" s="26">
        <v>32.064999999999998</v>
      </c>
      <c r="Q29" s="27"/>
      <c r="R29" s="28"/>
      <c r="S29" s="29"/>
      <c r="U29" s="25" t="s">
        <v>18</v>
      </c>
      <c r="V29" s="26">
        <v>39.325000000000003</v>
      </c>
      <c r="W29" s="27"/>
      <c r="X29" s="28"/>
      <c r="Y29" s="29"/>
      <c r="AA29" s="25" t="s">
        <v>18</v>
      </c>
      <c r="AB29" s="26">
        <v>37.67</v>
      </c>
      <c r="AC29" s="27"/>
      <c r="AD29" s="28"/>
      <c r="AE29" s="29"/>
      <c r="AG29" s="25" t="s">
        <v>18</v>
      </c>
      <c r="AH29" s="26">
        <v>31.902000000000001</v>
      </c>
      <c r="AI29" s="27"/>
      <c r="AJ29" s="28"/>
      <c r="AK29" s="29"/>
      <c r="AM29" s="25" t="s">
        <v>18</v>
      </c>
      <c r="AN29" s="26">
        <v>32.779000000000003</v>
      </c>
      <c r="AO29" s="27"/>
      <c r="AP29" s="28"/>
      <c r="AQ29" s="29"/>
      <c r="AS29" s="25" t="s">
        <v>18</v>
      </c>
      <c r="AT29" s="26">
        <v>34.69</v>
      </c>
      <c r="AU29" s="27"/>
      <c r="AV29" s="28"/>
      <c r="AW29" s="29"/>
      <c r="AY29" s="25" t="s">
        <v>18</v>
      </c>
      <c r="AZ29" s="26">
        <v>37.67</v>
      </c>
      <c r="BA29" s="27"/>
      <c r="BB29" s="28"/>
      <c r="BC29" s="29"/>
      <c r="BE29" s="201"/>
    </row>
    <row r="30" spans="2:57" x14ac:dyDescent="0.25">
      <c r="B30" s="34" t="s">
        <v>148</v>
      </c>
      <c r="C30" s="34" t="s">
        <v>18</v>
      </c>
      <c r="D30" s="35">
        <v>25.567</v>
      </c>
      <c r="E30" s="33"/>
      <c r="F30" s="28"/>
      <c r="G30" s="29"/>
      <c r="I30" s="34" t="s">
        <v>18</v>
      </c>
      <c r="J30" s="35">
        <v>21.960999999999999</v>
      </c>
      <c r="K30" s="27"/>
      <c r="L30" s="28"/>
      <c r="M30" s="29"/>
      <c r="O30" s="34" t="s">
        <v>18</v>
      </c>
      <c r="P30" s="35">
        <v>24.847999999999999</v>
      </c>
      <c r="Q30" s="27"/>
      <c r="R30" s="28"/>
      <c r="S30" s="29"/>
      <c r="U30" s="34" t="s">
        <v>18</v>
      </c>
      <c r="V30" s="35">
        <v>30.922999999999998</v>
      </c>
      <c r="W30" s="27"/>
      <c r="X30" s="28"/>
      <c r="Y30" s="29"/>
      <c r="AA30" s="34" t="s">
        <v>18</v>
      </c>
      <c r="AB30" s="35">
        <v>29.538</v>
      </c>
      <c r="AC30" s="27"/>
      <c r="AD30" s="28"/>
      <c r="AE30" s="29"/>
      <c r="AG30" s="34" t="s">
        <v>18</v>
      </c>
      <c r="AH30" s="35">
        <v>24.712</v>
      </c>
      <c r="AI30" s="27"/>
      <c r="AJ30" s="28"/>
      <c r="AK30" s="29"/>
      <c r="AM30" s="34" t="s">
        <v>18</v>
      </c>
      <c r="AN30" s="35">
        <v>25.445</v>
      </c>
      <c r="AO30" s="27"/>
      <c r="AP30" s="28"/>
      <c r="AQ30" s="29"/>
      <c r="AS30" s="34" t="s">
        <v>18</v>
      </c>
      <c r="AT30" s="35">
        <v>27.045000000000002</v>
      </c>
      <c r="AU30" s="27"/>
      <c r="AV30" s="28"/>
      <c r="AW30" s="29"/>
      <c r="AY30" s="34" t="s">
        <v>18</v>
      </c>
      <c r="AZ30" s="35">
        <v>29.538</v>
      </c>
      <c r="BA30" s="27"/>
      <c r="BB30" s="28"/>
      <c r="BC30" s="29"/>
      <c r="BE30" s="200"/>
    </row>
    <row r="31" spans="2:57" x14ac:dyDescent="0.25">
      <c r="B31" s="34" t="s">
        <v>149</v>
      </c>
      <c r="C31" s="34" t="s">
        <v>18</v>
      </c>
      <c r="D31" s="35">
        <v>32.521000000000008</v>
      </c>
      <c r="E31" s="54"/>
      <c r="F31" s="28"/>
      <c r="G31" s="29"/>
      <c r="I31" s="34" t="s">
        <v>18</v>
      </c>
      <c r="J31" s="35">
        <v>28.212</v>
      </c>
      <c r="K31" s="27"/>
      <c r="L31" s="28"/>
      <c r="M31" s="29"/>
      <c r="O31" s="34" t="s">
        <v>18</v>
      </c>
      <c r="P31" s="35">
        <v>31.661999999999999</v>
      </c>
      <c r="Q31" s="27"/>
      <c r="R31" s="28"/>
      <c r="S31" s="29"/>
      <c r="U31" s="34" t="s">
        <v>18</v>
      </c>
      <c r="V31" s="35">
        <v>38.921999999999997</v>
      </c>
      <c r="W31" s="27"/>
      <c r="X31" s="28"/>
      <c r="Y31" s="29"/>
      <c r="AA31" s="34" t="s">
        <v>18</v>
      </c>
      <c r="AB31" s="35">
        <v>37.267000000000003</v>
      </c>
      <c r="AC31" s="27"/>
      <c r="AD31" s="28"/>
      <c r="AE31" s="29"/>
      <c r="AG31" s="34" t="s">
        <v>18</v>
      </c>
      <c r="AH31" s="35">
        <v>31.498999999999999</v>
      </c>
      <c r="AI31" s="27"/>
      <c r="AJ31" s="28"/>
      <c r="AK31" s="29"/>
      <c r="AM31" s="34" t="s">
        <v>18</v>
      </c>
      <c r="AN31" s="35">
        <v>32.375999999999998</v>
      </c>
      <c r="AO31" s="27"/>
      <c r="AP31" s="28"/>
      <c r="AQ31" s="29"/>
      <c r="AS31" s="34" t="s">
        <v>18</v>
      </c>
      <c r="AT31" s="35">
        <v>34.286999999999999</v>
      </c>
      <c r="AU31" s="27"/>
      <c r="AV31" s="28"/>
      <c r="AW31" s="29"/>
      <c r="AY31" s="34" t="s">
        <v>18</v>
      </c>
      <c r="AZ31" s="35">
        <v>37.267000000000003</v>
      </c>
      <c r="BA31" s="27"/>
      <c r="BB31" s="28"/>
      <c r="BC31" s="29"/>
      <c r="BE31" s="200"/>
    </row>
    <row r="32" spans="2:57" x14ac:dyDescent="0.25">
      <c r="B32" s="39" t="s">
        <v>149</v>
      </c>
      <c r="C32" s="39" t="s">
        <v>25</v>
      </c>
      <c r="D32" s="40">
        <v>34.375000000000007</v>
      </c>
      <c r="E32" s="54"/>
      <c r="F32" s="28"/>
      <c r="G32" s="29"/>
      <c r="I32" s="39" t="s">
        <v>25</v>
      </c>
      <c r="J32" s="40">
        <v>29.954000000000001</v>
      </c>
      <c r="K32" s="27"/>
      <c r="L32" s="28"/>
      <c r="M32" s="29"/>
      <c r="O32" s="39" t="s">
        <v>25</v>
      </c>
      <c r="P32" s="40">
        <v>33.494</v>
      </c>
      <c r="Q32" s="27"/>
      <c r="R32" s="28"/>
      <c r="S32" s="29"/>
      <c r="U32" s="39" t="s">
        <v>25</v>
      </c>
      <c r="V32" s="40">
        <v>40.942999999999998</v>
      </c>
      <c r="W32" s="27"/>
      <c r="X32" s="28"/>
      <c r="Y32" s="29"/>
      <c r="AA32" s="39" t="s">
        <v>25</v>
      </c>
      <c r="AB32" s="40">
        <v>39.244999999999997</v>
      </c>
      <c r="AC32" s="27"/>
      <c r="AD32" s="28"/>
      <c r="AE32" s="29"/>
      <c r="AG32" s="39" t="s">
        <v>25</v>
      </c>
      <c r="AH32" s="40">
        <v>33.326000000000001</v>
      </c>
      <c r="AI32" s="27"/>
      <c r="AJ32" s="28"/>
      <c r="AK32" s="29"/>
      <c r="AM32" s="39" t="s">
        <v>25</v>
      </c>
      <c r="AN32" s="40">
        <v>34.225999999999999</v>
      </c>
      <c r="AO32" s="27"/>
      <c r="AP32" s="28"/>
      <c r="AQ32" s="29"/>
      <c r="AS32" s="39" t="s">
        <v>25</v>
      </c>
      <c r="AT32" s="40">
        <v>36.186999999999998</v>
      </c>
      <c r="AU32" s="27"/>
      <c r="AV32" s="28"/>
      <c r="AW32" s="29"/>
      <c r="AY32" s="39" t="s">
        <v>25</v>
      </c>
      <c r="AZ32" s="40">
        <v>39.244999999999997</v>
      </c>
      <c r="BA32" s="27"/>
      <c r="BB32" s="28"/>
      <c r="BC32" s="29"/>
      <c r="BE32" s="200"/>
    </row>
    <row r="33" spans="2:57" x14ac:dyDescent="0.25">
      <c r="B33" s="39" t="s">
        <v>149</v>
      </c>
      <c r="C33" s="39" t="s">
        <v>26</v>
      </c>
      <c r="D33" s="40">
        <v>36.229000000000006</v>
      </c>
      <c r="E33" s="54"/>
      <c r="F33" s="28"/>
      <c r="G33" s="29"/>
      <c r="I33" s="39" t="s">
        <v>26</v>
      </c>
      <c r="J33" s="40">
        <v>31.695</v>
      </c>
      <c r="K33" s="27"/>
      <c r="L33" s="28"/>
      <c r="M33" s="29"/>
      <c r="O33" s="39" t="s">
        <v>26</v>
      </c>
      <c r="P33" s="40">
        <v>35.325000000000003</v>
      </c>
      <c r="Q33" s="27"/>
      <c r="R33" s="28"/>
      <c r="S33" s="29"/>
      <c r="U33" s="39" t="s">
        <v>26</v>
      </c>
      <c r="V33" s="40">
        <v>42.963999999999999</v>
      </c>
      <c r="W33" s="27"/>
      <c r="X33" s="28"/>
      <c r="Y33" s="29"/>
      <c r="AA33" s="39" t="s">
        <v>26</v>
      </c>
      <c r="AB33" s="40">
        <v>41.222000000000001</v>
      </c>
      <c r="AC33" s="27"/>
      <c r="AD33" s="28"/>
      <c r="AE33" s="29"/>
      <c r="AG33" s="39" t="s">
        <v>26</v>
      </c>
      <c r="AH33" s="40">
        <v>35.154000000000003</v>
      </c>
      <c r="AI33" s="27"/>
      <c r="AJ33" s="28"/>
      <c r="AK33" s="29"/>
      <c r="AM33" s="39" t="s">
        <v>26</v>
      </c>
      <c r="AN33" s="40">
        <v>36.076000000000001</v>
      </c>
      <c r="AO33" s="27"/>
      <c r="AP33" s="28"/>
      <c r="AQ33" s="29"/>
      <c r="AS33" s="39" t="s">
        <v>26</v>
      </c>
      <c r="AT33" s="40">
        <v>38.087000000000003</v>
      </c>
      <c r="AU33" s="27"/>
      <c r="AV33" s="28"/>
      <c r="AW33" s="29"/>
      <c r="AY33" s="39" t="s">
        <v>26</v>
      </c>
      <c r="AZ33" s="40">
        <v>41.222000000000001</v>
      </c>
      <c r="BA33" s="27"/>
      <c r="BB33" s="28"/>
      <c r="BC33" s="29"/>
      <c r="BE33" s="200"/>
    </row>
    <row r="34" spans="2:57" x14ac:dyDescent="0.25">
      <c r="B34" s="39" t="s">
        <v>149</v>
      </c>
      <c r="C34" s="39" t="s">
        <v>27</v>
      </c>
      <c r="D34" s="40">
        <v>38.083000000000006</v>
      </c>
      <c r="E34" s="54"/>
      <c r="F34" s="28"/>
      <c r="G34" s="29"/>
      <c r="I34" s="39" t="s">
        <v>27</v>
      </c>
      <c r="J34" s="40">
        <v>33.436999999999998</v>
      </c>
      <c r="K34" s="27"/>
      <c r="L34" s="28"/>
      <c r="M34" s="29"/>
      <c r="O34" s="39" t="s">
        <v>27</v>
      </c>
      <c r="P34" s="40">
        <v>37.156999999999996</v>
      </c>
      <c r="Q34" s="27"/>
      <c r="R34" s="28"/>
      <c r="S34" s="29"/>
      <c r="U34" s="39" t="s">
        <v>27</v>
      </c>
      <c r="V34" s="40">
        <v>44.984000000000002</v>
      </c>
      <c r="W34" s="27"/>
      <c r="X34" s="28"/>
      <c r="Y34" s="29"/>
      <c r="AA34" s="39" t="s">
        <v>27</v>
      </c>
      <c r="AB34" s="40">
        <v>43.2</v>
      </c>
      <c r="AC34" s="27"/>
      <c r="AD34" s="28"/>
      <c r="AE34" s="29"/>
      <c r="AG34" s="39" t="s">
        <v>27</v>
      </c>
      <c r="AH34" s="40">
        <v>36.981000000000002</v>
      </c>
      <c r="AI34" s="27"/>
      <c r="AJ34" s="28"/>
      <c r="AK34" s="29"/>
      <c r="AM34" s="39" t="s">
        <v>27</v>
      </c>
      <c r="AN34" s="40">
        <v>37.927</v>
      </c>
      <c r="AO34" s="27"/>
      <c r="AP34" s="28"/>
      <c r="AQ34" s="29"/>
      <c r="AS34" s="39" t="s">
        <v>27</v>
      </c>
      <c r="AT34" s="40">
        <v>39.987000000000002</v>
      </c>
      <c r="AU34" s="27"/>
      <c r="AV34" s="28"/>
      <c r="AW34" s="29"/>
      <c r="AY34" s="39" t="s">
        <v>27</v>
      </c>
      <c r="AZ34" s="40">
        <v>43.2</v>
      </c>
      <c r="BA34" s="27"/>
      <c r="BB34" s="28"/>
      <c r="BC34" s="29"/>
      <c r="BE34" s="200"/>
    </row>
    <row r="35" spans="2:57" x14ac:dyDescent="0.25">
      <c r="B35" s="39" t="s">
        <v>149</v>
      </c>
      <c r="C35" s="39" t="s">
        <v>28</v>
      </c>
      <c r="D35" s="40">
        <v>39.938000000000002</v>
      </c>
      <c r="E35" s="54"/>
      <c r="F35" s="28"/>
      <c r="G35" s="29"/>
      <c r="I35" s="39" t="s">
        <v>28</v>
      </c>
      <c r="J35" s="40">
        <v>35.18</v>
      </c>
      <c r="K35" s="27"/>
      <c r="L35" s="28"/>
      <c r="M35" s="29"/>
      <c r="O35" s="39" t="s">
        <v>28</v>
      </c>
      <c r="P35" s="40">
        <v>38.988999999999997</v>
      </c>
      <c r="Q35" s="27"/>
      <c r="R35" s="28"/>
      <c r="S35" s="29"/>
      <c r="U35" s="39" t="s">
        <v>28</v>
      </c>
      <c r="V35" s="40">
        <v>47.006</v>
      </c>
      <c r="W35" s="27"/>
      <c r="X35" s="28"/>
      <c r="Y35" s="29"/>
      <c r="AA35" s="39" t="s">
        <v>28</v>
      </c>
      <c r="AB35" s="40">
        <v>45.179000000000002</v>
      </c>
      <c r="AC35" s="27"/>
      <c r="AD35" s="28"/>
      <c r="AE35" s="29"/>
      <c r="AG35" s="39" t="s">
        <v>28</v>
      </c>
      <c r="AH35" s="40">
        <v>38.808999999999997</v>
      </c>
      <c r="AI35" s="27"/>
      <c r="AJ35" s="28"/>
      <c r="AK35" s="29"/>
      <c r="AM35" s="39" t="s">
        <v>28</v>
      </c>
      <c r="AN35" s="40">
        <v>39.777999999999999</v>
      </c>
      <c r="AO35" s="27"/>
      <c r="AP35" s="28"/>
      <c r="AQ35" s="29"/>
      <c r="AS35" s="39" t="s">
        <v>28</v>
      </c>
      <c r="AT35" s="40">
        <v>41.887999999999998</v>
      </c>
      <c r="AU35" s="27"/>
      <c r="AV35" s="28"/>
      <c r="AW35" s="29"/>
      <c r="AY35" s="39" t="s">
        <v>28</v>
      </c>
      <c r="AZ35" s="40">
        <v>45.179000000000002</v>
      </c>
      <c r="BA35" s="27"/>
      <c r="BB35" s="28"/>
      <c r="BC35" s="29"/>
      <c r="BE35" s="200"/>
    </row>
    <row r="36" spans="2:57" x14ac:dyDescent="0.25">
      <c r="B36" s="41" t="s">
        <v>149</v>
      </c>
      <c r="C36" s="41" t="s">
        <v>29</v>
      </c>
      <c r="D36" s="42">
        <v>41.792000000000002</v>
      </c>
      <c r="E36" s="54"/>
      <c r="F36" s="28"/>
      <c r="G36" s="29"/>
      <c r="I36" s="41" t="s">
        <v>29</v>
      </c>
      <c r="J36" s="42">
        <v>36.920999999999999</v>
      </c>
      <c r="K36" s="27"/>
      <c r="L36" s="28"/>
      <c r="M36" s="29"/>
      <c r="O36" s="41" t="s">
        <v>29</v>
      </c>
      <c r="P36" s="42">
        <v>40.820999999999998</v>
      </c>
      <c r="Q36" s="27"/>
      <c r="R36" s="28"/>
      <c r="S36" s="29"/>
      <c r="U36" s="41" t="s">
        <v>29</v>
      </c>
      <c r="V36" s="42">
        <v>49.027000000000001</v>
      </c>
      <c r="W36" s="27"/>
      <c r="X36" s="28"/>
      <c r="Y36" s="29"/>
      <c r="AA36" s="41" t="s">
        <v>29</v>
      </c>
      <c r="AB36" s="42">
        <v>47.155999999999999</v>
      </c>
      <c r="AC36" s="27"/>
      <c r="AD36" s="28"/>
      <c r="AE36" s="29"/>
      <c r="AG36" s="41" t="s">
        <v>29</v>
      </c>
      <c r="AH36" s="42">
        <v>40.637</v>
      </c>
      <c r="AI36" s="27"/>
      <c r="AJ36" s="28"/>
      <c r="AK36" s="29"/>
      <c r="AM36" s="41" t="s">
        <v>29</v>
      </c>
      <c r="AN36" s="42">
        <v>41.628</v>
      </c>
      <c r="AO36" s="27"/>
      <c r="AP36" s="28"/>
      <c r="AQ36" s="29"/>
      <c r="AS36" s="41" t="s">
        <v>29</v>
      </c>
      <c r="AT36" s="42">
        <v>43.787999999999997</v>
      </c>
      <c r="AU36" s="27"/>
      <c r="AV36" s="28"/>
      <c r="AW36" s="29"/>
      <c r="AY36" s="41" t="s">
        <v>29</v>
      </c>
      <c r="AZ36" s="42">
        <v>47.155999999999999</v>
      </c>
      <c r="BA36" s="27"/>
      <c r="BB36" s="28"/>
      <c r="BC36" s="29"/>
      <c r="BE36" s="200"/>
    </row>
    <row r="37" spans="2:57" x14ac:dyDescent="0.25">
      <c r="B37" s="34" t="s">
        <v>150</v>
      </c>
      <c r="C37" s="34" t="s">
        <v>18</v>
      </c>
      <c r="D37" s="35">
        <v>33.099000000000004</v>
      </c>
      <c r="E37" s="36"/>
      <c r="F37" s="37"/>
      <c r="G37" s="38"/>
      <c r="I37" s="34" t="s">
        <v>18</v>
      </c>
      <c r="J37" s="35">
        <v>29.111000000000001</v>
      </c>
      <c r="K37" s="36"/>
      <c r="L37" s="37"/>
      <c r="M37" s="38"/>
      <c r="O37" s="34" t="s">
        <v>18</v>
      </c>
      <c r="P37" s="35">
        <v>31.763999999999999</v>
      </c>
      <c r="Q37" s="36"/>
      <c r="R37" s="37"/>
      <c r="S37" s="38"/>
      <c r="U37" s="34" t="s">
        <v>18</v>
      </c>
      <c r="V37" s="35">
        <v>39.021000000000001</v>
      </c>
      <c r="W37" s="36"/>
      <c r="X37" s="37"/>
      <c r="Y37" s="38"/>
      <c r="AA37" s="34" t="s">
        <v>18</v>
      </c>
      <c r="AB37" s="35">
        <v>38.710999999999999</v>
      </c>
      <c r="AC37" s="36"/>
      <c r="AD37" s="37"/>
      <c r="AE37" s="38"/>
      <c r="AG37" s="34" t="s">
        <v>18</v>
      </c>
      <c r="AH37" s="35">
        <v>31.957999999999998</v>
      </c>
      <c r="AI37" s="36"/>
      <c r="AJ37" s="37"/>
      <c r="AK37" s="38"/>
      <c r="AM37" s="34" t="s">
        <v>18</v>
      </c>
      <c r="AN37" s="35">
        <v>32.780999999999999</v>
      </c>
      <c r="AO37" s="36"/>
      <c r="AP37" s="37"/>
      <c r="AQ37" s="38"/>
      <c r="AS37" s="34" t="s">
        <v>18</v>
      </c>
      <c r="AT37" s="35">
        <v>34.549999999999997</v>
      </c>
      <c r="AU37" s="36"/>
      <c r="AV37" s="37"/>
      <c r="AW37" s="38"/>
      <c r="AY37" s="34" t="s">
        <v>18</v>
      </c>
      <c r="AZ37" s="35">
        <v>38.710999999999999</v>
      </c>
      <c r="BA37" s="36"/>
      <c r="BB37" s="37"/>
      <c r="BC37" s="38"/>
      <c r="BE37" s="200"/>
    </row>
    <row r="38" spans="2:57" x14ac:dyDescent="0.25">
      <c r="B38" s="39" t="s">
        <v>150</v>
      </c>
      <c r="C38" s="39" t="s">
        <v>20</v>
      </c>
      <c r="D38" s="40">
        <v>46.484000000000009</v>
      </c>
      <c r="E38" s="36"/>
      <c r="F38" s="37"/>
      <c r="G38" s="38"/>
      <c r="I38" s="39" t="s">
        <v>20</v>
      </c>
      <c r="J38" s="40">
        <v>41.335000000000001</v>
      </c>
      <c r="K38" s="36"/>
      <c r="L38" s="37"/>
      <c r="M38" s="38"/>
      <c r="O38" s="39" t="s">
        <v>20</v>
      </c>
      <c r="P38" s="40">
        <v>44.76</v>
      </c>
      <c r="Q38" s="36"/>
      <c r="R38" s="37"/>
      <c r="S38" s="38"/>
      <c r="U38" s="39" t="s">
        <v>20</v>
      </c>
      <c r="V38" s="40">
        <v>54.128</v>
      </c>
      <c r="W38" s="36"/>
      <c r="X38" s="37"/>
      <c r="Y38" s="38"/>
      <c r="AA38" s="39" t="s">
        <v>20</v>
      </c>
      <c r="AB38" s="40">
        <v>53.728000000000002</v>
      </c>
      <c r="AC38" s="36"/>
      <c r="AD38" s="37"/>
      <c r="AE38" s="38"/>
      <c r="AG38" s="39" t="s">
        <v>20</v>
      </c>
      <c r="AH38" s="40">
        <v>45.011000000000003</v>
      </c>
      <c r="AI38" s="36"/>
      <c r="AJ38" s="37"/>
      <c r="AK38" s="38"/>
      <c r="AM38" s="39" t="s">
        <v>20</v>
      </c>
      <c r="AN38" s="40">
        <v>46.073</v>
      </c>
      <c r="AO38" s="36"/>
      <c r="AP38" s="37"/>
      <c r="AQ38" s="38"/>
      <c r="AS38" s="39" t="s">
        <v>20</v>
      </c>
      <c r="AT38" s="40">
        <v>48.356999999999999</v>
      </c>
      <c r="AU38" s="36"/>
      <c r="AV38" s="37"/>
      <c r="AW38" s="38"/>
      <c r="AY38" s="39" t="s">
        <v>20</v>
      </c>
      <c r="AZ38" s="40">
        <v>53.728000000000002</v>
      </c>
      <c r="BA38" s="36"/>
      <c r="BB38" s="37"/>
      <c r="BC38" s="38"/>
      <c r="BE38" s="200"/>
    </row>
    <row r="39" spans="2:57" x14ac:dyDescent="0.25">
      <c r="B39" s="41" t="s">
        <v>150</v>
      </c>
      <c r="C39" s="41" t="s">
        <v>21</v>
      </c>
      <c r="D39" s="42"/>
      <c r="E39" s="43">
        <v>100</v>
      </c>
      <c r="F39" s="44">
        <v>7.3200000000000001E-2</v>
      </c>
      <c r="G39" s="45">
        <v>35.503999999999998</v>
      </c>
      <c r="I39" s="41" t="s">
        <v>21</v>
      </c>
      <c r="J39" s="42"/>
      <c r="K39" s="43">
        <v>100</v>
      </c>
      <c r="L39" s="44">
        <v>4.2700000000000002E-2</v>
      </c>
      <c r="M39" s="45">
        <v>34.93</v>
      </c>
      <c r="O39" s="41" t="s">
        <v>21</v>
      </c>
      <c r="P39" s="42"/>
      <c r="Q39" s="43">
        <v>100</v>
      </c>
      <c r="R39" s="44">
        <v>4.6300000000000001E-2</v>
      </c>
      <c r="S39" s="45">
        <v>37.814999999999998</v>
      </c>
      <c r="U39" s="41" t="s">
        <v>21</v>
      </c>
      <c r="V39" s="42"/>
      <c r="W39" s="43">
        <v>100</v>
      </c>
      <c r="X39" s="44">
        <v>5.5899999999999998E-2</v>
      </c>
      <c r="Y39" s="45">
        <v>45.743000000000002</v>
      </c>
      <c r="AA39" s="41" t="s">
        <v>21</v>
      </c>
      <c r="AB39" s="42"/>
      <c r="AC39" s="43">
        <v>100</v>
      </c>
      <c r="AD39" s="44">
        <v>5.5500000000000001E-2</v>
      </c>
      <c r="AE39" s="45">
        <v>45.402999999999999</v>
      </c>
      <c r="AG39" s="41" t="s">
        <v>21</v>
      </c>
      <c r="AH39" s="42"/>
      <c r="AI39" s="43">
        <v>100</v>
      </c>
      <c r="AJ39" s="44">
        <v>4.65E-2</v>
      </c>
      <c r="AK39" s="45">
        <v>38.036000000000001</v>
      </c>
      <c r="AM39" s="41" t="s">
        <v>21</v>
      </c>
      <c r="AN39" s="42"/>
      <c r="AO39" s="43">
        <v>100</v>
      </c>
      <c r="AP39" s="44">
        <v>4.7600000000000003E-2</v>
      </c>
      <c r="AQ39" s="45">
        <v>38.933</v>
      </c>
      <c r="AS39" s="41" t="s">
        <v>21</v>
      </c>
      <c r="AT39" s="42"/>
      <c r="AU39" s="43">
        <v>100</v>
      </c>
      <c r="AV39" s="44">
        <v>0.05</v>
      </c>
      <c r="AW39" s="45">
        <v>40.856999999999999</v>
      </c>
      <c r="AY39" s="41" t="s">
        <v>21</v>
      </c>
      <c r="AZ39" s="42"/>
      <c r="BA39" s="43">
        <v>100</v>
      </c>
      <c r="BB39" s="44">
        <v>5.5500000000000001E-2</v>
      </c>
      <c r="BC39" s="45">
        <v>45.402999999999999</v>
      </c>
      <c r="BE39" s="200"/>
    </row>
    <row r="40" spans="2:57" x14ac:dyDescent="0.25">
      <c r="B40" s="34" t="s">
        <v>151</v>
      </c>
      <c r="C40" s="34" t="s">
        <v>18</v>
      </c>
      <c r="D40" s="35">
        <v>31.599000000000004</v>
      </c>
      <c r="E40" s="36"/>
      <c r="F40" s="37"/>
      <c r="G40" s="38"/>
      <c r="I40" s="34" t="s">
        <v>18</v>
      </c>
      <c r="J40" s="35">
        <v>27.611000000000001</v>
      </c>
      <c r="K40" s="36"/>
      <c r="L40" s="37"/>
      <c r="M40" s="38"/>
      <c r="O40" s="34" t="s">
        <v>18</v>
      </c>
      <c r="P40" s="35">
        <v>30.263999999999999</v>
      </c>
      <c r="Q40" s="36"/>
      <c r="R40" s="37"/>
      <c r="S40" s="38"/>
      <c r="U40" s="34" t="s">
        <v>18</v>
      </c>
      <c r="V40" s="35">
        <v>37.521000000000001</v>
      </c>
      <c r="W40" s="36"/>
      <c r="X40" s="37"/>
      <c r="Y40" s="38"/>
      <c r="AA40" s="34" t="s">
        <v>18</v>
      </c>
      <c r="AB40" s="35">
        <v>37.210999999999999</v>
      </c>
      <c r="AC40" s="36"/>
      <c r="AD40" s="37"/>
      <c r="AE40" s="38"/>
      <c r="AG40" s="34" t="s">
        <v>18</v>
      </c>
      <c r="AH40" s="35">
        <v>30.457999999999998</v>
      </c>
      <c r="AI40" s="36"/>
      <c r="AJ40" s="37"/>
      <c r="AK40" s="38"/>
      <c r="AM40" s="34" t="s">
        <v>18</v>
      </c>
      <c r="AN40" s="35">
        <v>31.280999999999999</v>
      </c>
      <c r="AO40" s="36"/>
      <c r="AP40" s="37"/>
      <c r="AQ40" s="38"/>
      <c r="AS40" s="34" t="s">
        <v>18</v>
      </c>
      <c r="AT40" s="35">
        <v>33.049999999999997</v>
      </c>
      <c r="AU40" s="36"/>
      <c r="AV40" s="37"/>
      <c r="AW40" s="38"/>
      <c r="AY40" s="34" t="s">
        <v>18</v>
      </c>
      <c r="AZ40" s="35">
        <v>37.210999999999999</v>
      </c>
      <c r="BA40" s="36"/>
      <c r="BB40" s="37"/>
      <c r="BC40" s="38"/>
      <c r="BE40" s="200"/>
    </row>
    <row r="41" spans="2:57" x14ac:dyDescent="0.25">
      <c r="B41" s="39" t="s">
        <v>151</v>
      </c>
      <c r="C41" s="39" t="s">
        <v>20</v>
      </c>
      <c r="D41" s="40">
        <v>44.984000000000009</v>
      </c>
      <c r="E41" s="36"/>
      <c r="F41" s="37"/>
      <c r="G41" s="38"/>
      <c r="I41" s="39" t="s">
        <v>20</v>
      </c>
      <c r="J41" s="40">
        <v>39.835000000000001</v>
      </c>
      <c r="K41" s="36"/>
      <c r="L41" s="37"/>
      <c r="M41" s="38"/>
      <c r="O41" s="39" t="s">
        <v>20</v>
      </c>
      <c r="P41" s="40">
        <v>43.26</v>
      </c>
      <c r="Q41" s="36"/>
      <c r="R41" s="37"/>
      <c r="S41" s="38"/>
      <c r="U41" s="39" t="s">
        <v>20</v>
      </c>
      <c r="V41" s="40">
        <v>52.628</v>
      </c>
      <c r="W41" s="36"/>
      <c r="X41" s="37"/>
      <c r="Y41" s="38"/>
      <c r="AA41" s="39" t="s">
        <v>20</v>
      </c>
      <c r="AB41" s="40">
        <v>52.228000000000002</v>
      </c>
      <c r="AC41" s="36"/>
      <c r="AD41" s="37"/>
      <c r="AE41" s="38"/>
      <c r="AG41" s="39" t="s">
        <v>20</v>
      </c>
      <c r="AH41" s="40">
        <v>43.511000000000003</v>
      </c>
      <c r="AI41" s="36"/>
      <c r="AJ41" s="37"/>
      <c r="AK41" s="38"/>
      <c r="AM41" s="39" t="s">
        <v>20</v>
      </c>
      <c r="AN41" s="40">
        <v>44.573</v>
      </c>
      <c r="AO41" s="36"/>
      <c r="AP41" s="37"/>
      <c r="AQ41" s="38"/>
      <c r="AS41" s="39" t="s">
        <v>20</v>
      </c>
      <c r="AT41" s="40">
        <v>46.856999999999999</v>
      </c>
      <c r="AU41" s="36"/>
      <c r="AV41" s="37"/>
      <c r="AW41" s="38"/>
      <c r="AY41" s="39" t="s">
        <v>20</v>
      </c>
      <c r="AZ41" s="40">
        <v>52.228000000000002</v>
      </c>
      <c r="BA41" s="36"/>
      <c r="BB41" s="37"/>
      <c r="BC41" s="38"/>
      <c r="BE41" s="200"/>
    </row>
    <row r="42" spans="2:57" x14ac:dyDescent="0.25">
      <c r="B42" s="41" t="s">
        <v>151</v>
      </c>
      <c r="C42" s="41" t="s">
        <v>21</v>
      </c>
      <c r="D42" s="42"/>
      <c r="E42" s="43">
        <v>100</v>
      </c>
      <c r="F42" s="44">
        <v>7.3400000000000007E-2</v>
      </c>
      <c r="G42" s="45">
        <v>33.973999999999997</v>
      </c>
      <c r="I42" s="41" t="s">
        <v>21</v>
      </c>
      <c r="J42" s="42"/>
      <c r="K42" s="43">
        <v>100</v>
      </c>
      <c r="L42" s="44">
        <v>4.1200000000000001E-2</v>
      </c>
      <c r="M42" s="45">
        <v>33.655000000000001</v>
      </c>
      <c r="O42" s="41" t="s">
        <v>21</v>
      </c>
      <c r="P42" s="42"/>
      <c r="Q42" s="43">
        <v>100</v>
      </c>
      <c r="R42" s="44">
        <v>4.4699999999999997E-2</v>
      </c>
      <c r="S42" s="45">
        <v>36.555</v>
      </c>
      <c r="U42" s="41" t="s">
        <v>21</v>
      </c>
      <c r="V42" s="42"/>
      <c r="W42" s="43">
        <v>100</v>
      </c>
      <c r="X42" s="44">
        <v>5.4399999999999997E-2</v>
      </c>
      <c r="Y42" s="45">
        <v>44.468000000000004</v>
      </c>
      <c r="AA42" s="41" t="s">
        <v>21</v>
      </c>
      <c r="AB42" s="42"/>
      <c r="AC42" s="43">
        <v>100</v>
      </c>
      <c r="AD42" s="44">
        <v>5.3999999999999999E-2</v>
      </c>
      <c r="AE42" s="45">
        <v>44.128</v>
      </c>
      <c r="AG42" s="41" t="s">
        <v>21</v>
      </c>
      <c r="AH42" s="42"/>
      <c r="AI42" s="43">
        <v>100</v>
      </c>
      <c r="AJ42" s="44">
        <v>4.4999999999999998E-2</v>
      </c>
      <c r="AK42" s="45">
        <v>36.761000000000003</v>
      </c>
      <c r="AM42" s="41" t="s">
        <v>21</v>
      </c>
      <c r="AN42" s="42"/>
      <c r="AO42" s="43">
        <v>100</v>
      </c>
      <c r="AP42" s="44">
        <v>4.6100000000000002E-2</v>
      </c>
      <c r="AQ42" s="45">
        <v>37.658000000000001</v>
      </c>
      <c r="AS42" s="41" t="s">
        <v>21</v>
      </c>
      <c r="AT42" s="42"/>
      <c r="AU42" s="43">
        <v>100</v>
      </c>
      <c r="AV42" s="44">
        <v>4.8399999999999999E-2</v>
      </c>
      <c r="AW42" s="45">
        <v>39.597000000000001</v>
      </c>
      <c r="AY42" s="41" t="s">
        <v>21</v>
      </c>
      <c r="AZ42" s="42"/>
      <c r="BA42" s="43">
        <v>100</v>
      </c>
      <c r="BB42" s="44">
        <v>5.3999999999999999E-2</v>
      </c>
      <c r="BC42" s="45">
        <v>44.128</v>
      </c>
      <c r="BE42" s="200"/>
    </row>
    <row r="43" spans="2:57" x14ac:dyDescent="0.25">
      <c r="B43" s="34" t="s">
        <v>152</v>
      </c>
      <c r="C43" s="34" t="s">
        <v>18</v>
      </c>
      <c r="D43" s="35">
        <v>40.300999999999995</v>
      </c>
      <c r="E43" s="36"/>
      <c r="F43" s="37"/>
      <c r="G43" s="38"/>
      <c r="I43" s="34" t="s">
        <v>18</v>
      </c>
      <c r="J43" s="35">
        <v>35.877000000000002</v>
      </c>
      <c r="K43" s="36"/>
      <c r="L43" s="37"/>
      <c r="M43" s="38"/>
      <c r="O43" s="34" t="s">
        <v>18</v>
      </c>
      <c r="P43" s="35">
        <v>38.82</v>
      </c>
      <c r="Q43" s="36"/>
      <c r="R43" s="37"/>
      <c r="S43" s="38"/>
      <c r="U43" s="34" t="s">
        <v>18</v>
      </c>
      <c r="V43" s="35">
        <v>46.869</v>
      </c>
      <c r="W43" s="36"/>
      <c r="X43" s="37"/>
      <c r="Y43" s="38"/>
      <c r="AA43" s="34" t="s">
        <v>18</v>
      </c>
      <c r="AB43" s="35">
        <v>46.524999999999999</v>
      </c>
      <c r="AC43" s="36"/>
      <c r="AD43" s="37"/>
      <c r="AE43" s="38"/>
      <c r="AG43" s="34" t="s">
        <v>18</v>
      </c>
      <c r="AH43" s="35">
        <v>39.036000000000001</v>
      </c>
      <c r="AI43" s="36"/>
      <c r="AJ43" s="37"/>
      <c r="AK43" s="38"/>
      <c r="AM43" s="34" t="s">
        <v>18</v>
      </c>
      <c r="AN43" s="35">
        <v>39.948</v>
      </c>
      <c r="AO43" s="36"/>
      <c r="AP43" s="37"/>
      <c r="AQ43" s="38"/>
      <c r="AS43" s="34" t="s">
        <v>18</v>
      </c>
      <c r="AT43" s="35">
        <v>41.911000000000001</v>
      </c>
      <c r="AU43" s="36"/>
      <c r="AV43" s="37"/>
      <c r="AW43" s="38"/>
      <c r="AY43" s="34" t="s">
        <v>18</v>
      </c>
      <c r="AZ43" s="35">
        <v>46.524999999999999</v>
      </c>
      <c r="BA43" s="36"/>
      <c r="BB43" s="37"/>
      <c r="BC43" s="38"/>
      <c r="BE43" s="200"/>
    </row>
    <row r="44" spans="2:57" x14ac:dyDescent="0.25">
      <c r="B44" s="39" t="s">
        <v>152</v>
      </c>
      <c r="C44" s="39" t="s">
        <v>20</v>
      </c>
      <c r="D44" s="40">
        <v>55.464999999999996</v>
      </c>
      <c r="E44" s="36"/>
      <c r="F44" s="37"/>
      <c r="G44" s="38"/>
      <c r="I44" s="39" t="s">
        <v>20</v>
      </c>
      <c r="J44" s="40">
        <v>49.77</v>
      </c>
      <c r="K44" s="36"/>
      <c r="L44" s="37"/>
      <c r="M44" s="38"/>
      <c r="O44" s="39" t="s">
        <v>20</v>
      </c>
      <c r="P44" s="40">
        <v>53.558</v>
      </c>
      <c r="Q44" s="36"/>
      <c r="R44" s="37"/>
      <c r="S44" s="38"/>
      <c r="U44" s="39" t="s">
        <v>20</v>
      </c>
      <c r="V44" s="40">
        <v>63.92</v>
      </c>
      <c r="W44" s="36"/>
      <c r="X44" s="37"/>
      <c r="Y44" s="38"/>
      <c r="AA44" s="39" t="s">
        <v>20</v>
      </c>
      <c r="AB44" s="40">
        <v>63.478000000000002</v>
      </c>
      <c r="AC44" s="36"/>
      <c r="AD44" s="37"/>
      <c r="AE44" s="38"/>
      <c r="AG44" s="39" t="s">
        <v>20</v>
      </c>
      <c r="AH44" s="40">
        <v>53.835999999999999</v>
      </c>
      <c r="AI44" s="36"/>
      <c r="AJ44" s="37"/>
      <c r="AK44" s="38"/>
      <c r="AM44" s="39" t="s">
        <v>20</v>
      </c>
      <c r="AN44" s="40">
        <v>55.011000000000003</v>
      </c>
      <c r="AO44" s="36"/>
      <c r="AP44" s="37"/>
      <c r="AQ44" s="38"/>
      <c r="AS44" s="39" t="s">
        <v>20</v>
      </c>
      <c r="AT44" s="40">
        <v>57.536999999999999</v>
      </c>
      <c r="AU44" s="36"/>
      <c r="AV44" s="37"/>
      <c r="AW44" s="38"/>
      <c r="AY44" s="39" t="s">
        <v>20</v>
      </c>
      <c r="AZ44" s="40">
        <v>63.478000000000002</v>
      </c>
      <c r="BA44" s="36"/>
      <c r="BB44" s="37"/>
      <c r="BC44" s="38"/>
      <c r="BE44" s="200"/>
    </row>
    <row r="45" spans="2:57" x14ac:dyDescent="0.25">
      <c r="B45" s="41" t="s">
        <v>152</v>
      </c>
      <c r="C45" s="41" t="s">
        <v>21</v>
      </c>
      <c r="D45" s="42"/>
      <c r="E45" s="43">
        <v>100</v>
      </c>
      <c r="F45" s="44">
        <v>9.2700000000000005E-2</v>
      </c>
      <c r="G45" s="45">
        <v>41.56</v>
      </c>
      <c r="I45" s="41" t="s">
        <v>21</v>
      </c>
      <c r="J45" s="42"/>
      <c r="K45" s="43">
        <v>100</v>
      </c>
      <c r="L45" s="44">
        <v>6.0900000000000003E-2</v>
      </c>
      <c r="M45" s="45">
        <v>40.634999999999998</v>
      </c>
      <c r="O45" s="41" t="s">
        <v>21</v>
      </c>
      <c r="P45" s="42"/>
      <c r="Q45" s="43">
        <v>100</v>
      </c>
      <c r="R45" s="44">
        <v>6.5600000000000006E-2</v>
      </c>
      <c r="S45" s="45">
        <v>43.718000000000004</v>
      </c>
      <c r="U45" s="41" t="s">
        <v>21</v>
      </c>
      <c r="V45" s="42"/>
      <c r="W45" s="43">
        <v>100</v>
      </c>
      <c r="X45" s="44">
        <v>7.8299999999999995E-2</v>
      </c>
      <c r="Y45" s="45">
        <v>52.174999999999997</v>
      </c>
      <c r="AA45" s="41" t="s">
        <v>21</v>
      </c>
      <c r="AB45" s="42"/>
      <c r="AC45" s="43">
        <v>100</v>
      </c>
      <c r="AD45" s="44">
        <v>7.7700000000000005E-2</v>
      </c>
      <c r="AE45" s="45">
        <v>51.823</v>
      </c>
      <c r="AG45" s="41" t="s">
        <v>21</v>
      </c>
      <c r="AH45" s="42"/>
      <c r="AI45" s="43">
        <v>100</v>
      </c>
      <c r="AJ45" s="44">
        <v>6.59E-2</v>
      </c>
      <c r="AK45" s="45">
        <v>43.951000000000001</v>
      </c>
      <c r="AM45" s="41" t="s">
        <v>21</v>
      </c>
      <c r="AN45" s="42"/>
      <c r="AO45" s="43">
        <v>100</v>
      </c>
      <c r="AP45" s="44">
        <v>6.7299999999999999E-2</v>
      </c>
      <c r="AQ45" s="45">
        <v>44.915999999999997</v>
      </c>
      <c r="AS45" s="41" t="s">
        <v>21</v>
      </c>
      <c r="AT45" s="42"/>
      <c r="AU45" s="43">
        <v>100</v>
      </c>
      <c r="AV45" s="44">
        <v>7.0400000000000004E-2</v>
      </c>
      <c r="AW45" s="45">
        <v>46.976999999999997</v>
      </c>
      <c r="AY45" s="41" t="s">
        <v>21</v>
      </c>
      <c r="AZ45" s="42"/>
      <c r="BA45" s="43">
        <v>100</v>
      </c>
      <c r="BB45" s="44">
        <v>7.7700000000000005E-2</v>
      </c>
      <c r="BC45" s="45">
        <v>51.823</v>
      </c>
      <c r="BE45" s="200"/>
    </row>
    <row r="46" spans="2:57" x14ac:dyDescent="0.25">
      <c r="B46" s="34" t="s">
        <v>153</v>
      </c>
      <c r="C46" s="34" t="s">
        <v>18</v>
      </c>
      <c r="D46" s="35">
        <v>32.692</v>
      </c>
      <c r="E46" s="36"/>
      <c r="F46" s="37"/>
      <c r="G46" s="38"/>
      <c r="I46" s="34" t="s">
        <v>18</v>
      </c>
      <c r="J46" s="35">
        <v>28.704000000000001</v>
      </c>
      <c r="K46" s="36"/>
      <c r="L46" s="37"/>
      <c r="M46" s="38"/>
      <c r="O46" s="34" t="s">
        <v>18</v>
      </c>
      <c r="P46" s="35">
        <v>31.356999999999999</v>
      </c>
      <c r="Q46" s="36"/>
      <c r="R46" s="37"/>
      <c r="S46" s="38"/>
      <c r="U46" s="34" t="s">
        <v>18</v>
      </c>
      <c r="V46" s="35">
        <v>38.613999999999997</v>
      </c>
      <c r="W46" s="36"/>
      <c r="X46" s="37"/>
      <c r="Y46" s="38"/>
      <c r="AA46" s="34" t="s">
        <v>18</v>
      </c>
      <c r="AB46" s="35">
        <v>38.304000000000002</v>
      </c>
      <c r="AC46" s="36"/>
      <c r="AD46" s="37"/>
      <c r="AE46" s="38"/>
      <c r="AG46" s="34" t="s">
        <v>18</v>
      </c>
      <c r="AH46" s="35">
        <v>31.550999999999998</v>
      </c>
      <c r="AI46" s="36"/>
      <c r="AJ46" s="37"/>
      <c r="AK46" s="38"/>
      <c r="AM46" s="34" t="s">
        <v>18</v>
      </c>
      <c r="AN46" s="35">
        <v>32.374000000000002</v>
      </c>
      <c r="AO46" s="36"/>
      <c r="AP46" s="37"/>
      <c r="AQ46" s="38"/>
      <c r="AS46" s="34" t="s">
        <v>18</v>
      </c>
      <c r="AT46" s="35">
        <v>34.143000000000001</v>
      </c>
      <c r="AU46" s="36"/>
      <c r="AV46" s="37"/>
      <c r="AW46" s="38"/>
      <c r="AY46" s="34" t="s">
        <v>18</v>
      </c>
      <c r="AZ46" s="35">
        <v>38.304000000000002</v>
      </c>
      <c r="BA46" s="36"/>
      <c r="BB46" s="37"/>
      <c r="BC46" s="38"/>
      <c r="BE46" s="200"/>
    </row>
    <row r="47" spans="2:57" x14ac:dyDescent="0.25">
      <c r="B47" s="39" t="s">
        <v>153</v>
      </c>
      <c r="C47" s="39" t="s">
        <v>25</v>
      </c>
      <c r="D47" s="40">
        <v>34.781999999999996</v>
      </c>
      <c r="E47" s="56"/>
      <c r="F47" s="37"/>
      <c r="G47" s="57"/>
      <c r="I47" s="39" t="s">
        <v>25</v>
      </c>
      <c r="J47" s="40">
        <v>30.667000000000002</v>
      </c>
      <c r="K47" s="36"/>
      <c r="L47" s="37"/>
      <c r="M47" s="57"/>
      <c r="O47" s="39" t="s">
        <v>25</v>
      </c>
      <c r="P47" s="40">
        <v>33.404000000000003</v>
      </c>
      <c r="Q47" s="36"/>
      <c r="R47" s="37"/>
      <c r="S47" s="57"/>
      <c r="U47" s="39" t="s">
        <v>25</v>
      </c>
      <c r="V47" s="40">
        <v>40.893000000000001</v>
      </c>
      <c r="W47" s="36"/>
      <c r="X47" s="37"/>
      <c r="Y47" s="57"/>
      <c r="AA47" s="39" t="s">
        <v>25</v>
      </c>
      <c r="AB47" s="40">
        <v>40.573</v>
      </c>
      <c r="AC47" s="36"/>
      <c r="AD47" s="37"/>
      <c r="AE47" s="57"/>
      <c r="AG47" s="39" t="s">
        <v>25</v>
      </c>
      <c r="AH47" s="40">
        <v>33.604999999999997</v>
      </c>
      <c r="AI47" s="36"/>
      <c r="AJ47" s="37"/>
      <c r="AK47" s="57"/>
      <c r="AM47" s="39" t="s">
        <v>25</v>
      </c>
      <c r="AN47" s="40">
        <v>34.454000000000001</v>
      </c>
      <c r="AO47" s="36"/>
      <c r="AP47" s="37"/>
      <c r="AQ47" s="57"/>
      <c r="AS47" s="39" t="s">
        <v>25</v>
      </c>
      <c r="AT47" s="40">
        <v>36.279000000000003</v>
      </c>
      <c r="AU47" s="36"/>
      <c r="AV47" s="37"/>
      <c r="AW47" s="57"/>
      <c r="AY47" s="39" t="s">
        <v>25</v>
      </c>
      <c r="AZ47" s="40">
        <v>40.573</v>
      </c>
      <c r="BA47" s="36"/>
      <c r="BB47" s="37"/>
      <c r="BC47" s="57"/>
      <c r="BE47" s="200"/>
    </row>
    <row r="48" spans="2:57" x14ac:dyDescent="0.25">
      <c r="B48" s="39" t="s">
        <v>153</v>
      </c>
      <c r="C48" s="39" t="s">
        <v>26</v>
      </c>
      <c r="D48" s="40">
        <v>36.872</v>
      </c>
      <c r="E48" s="56"/>
      <c r="F48" s="37"/>
      <c r="G48" s="57"/>
      <c r="I48" s="39" t="s">
        <v>26</v>
      </c>
      <c r="J48" s="40">
        <v>32.628999999999998</v>
      </c>
      <c r="K48" s="36"/>
      <c r="L48" s="37"/>
      <c r="M48" s="57"/>
      <c r="O48" s="39" t="s">
        <v>26</v>
      </c>
      <c r="P48" s="40">
        <v>35.451999999999998</v>
      </c>
      <c r="Q48" s="36"/>
      <c r="R48" s="37"/>
      <c r="S48" s="57"/>
      <c r="U48" s="39" t="s">
        <v>26</v>
      </c>
      <c r="V48" s="40">
        <v>43.171999999999997</v>
      </c>
      <c r="W48" s="36"/>
      <c r="X48" s="37"/>
      <c r="Y48" s="57"/>
      <c r="AA48" s="39" t="s">
        <v>26</v>
      </c>
      <c r="AB48" s="40">
        <v>42.841999999999999</v>
      </c>
      <c r="AC48" s="36"/>
      <c r="AD48" s="37"/>
      <c r="AE48" s="57"/>
      <c r="AG48" s="39" t="s">
        <v>26</v>
      </c>
      <c r="AH48" s="40">
        <v>35.658000000000001</v>
      </c>
      <c r="AI48" s="36"/>
      <c r="AJ48" s="37"/>
      <c r="AK48" s="57"/>
      <c r="AM48" s="39" t="s">
        <v>26</v>
      </c>
      <c r="AN48" s="40">
        <v>36.533999999999999</v>
      </c>
      <c r="AO48" s="36"/>
      <c r="AP48" s="37"/>
      <c r="AQ48" s="57"/>
      <c r="AS48" s="39" t="s">
        <v>26</v>
      </c>
      <c r="AT48" s="40">
        <v>38.415999999999997</v>
      </c>
      <c r="AU48" s="36"/>
      <c r="AV48" s="37"/>
      <c r="AW48" s="57"/>
      <c r="AY48" s="39" t="s">
        <v>26</v>
      </c>
      <c r="AZ48" s="40">
        <v>42.841999999999999</v>
      </c>
      <c r="BA48" s="36"/>
      <c r="BB48" s="37"/>
      <c r="BC48" s="57"/>
      <c r="BE48" s="200"/>
    </row>
    <row r="49" spans="2:57" x14ac:dyDescent="0.25">
      <c r="B49" s="39" t="s">
        <v>153</v>
      </c>
      <c r="C49" s="39" t="s">
        <v>27</v>
      </c>
      <c r="D49" s="40">
        <v>38.962000000000003</v>
      </c>
      <c r="E49" s="56"/>
      <c r="F49" s="37"/>
      <c r="G49" s="57"/>
      <c r="I49" s="39" t="s">
        <v>27</v>
      </c>
      <c r="J49" s="40">
        <v>34.591999999999999</v>
      </c>
      <c r="K49" s="36"/>
      <c r="L49" s="37"/>
      <c r="M49" s="57"/>
      <c r="O49" s="39" t="s">
        <v>27</v>
      </c>
      <c r="P49" s="40">
        <v>37.499000000000002</v>
      </c>
      <c r="Q49" s="36"/>
      <c r="R49" s="37"/>
      <c r="S49" s="57"/>
      <c r="U49" s="39" t="s">
        <v>27</v>
      </c>
      <c r="V49" s="40">
        <v>45.451000000000001</v>
      </c>
      <c r="W49" s="36"/>
      <c r="X49" s="37"/>
      <c r="Y49" s="57"/>
      <c r="AA49" s="39" t="s">
        <v>27</v>
      </c>
      <c r="AB49" s="40">
        <v>45.110999999999997</v>
      </c>
      <c r="AC49" s="36"/>
      <c r="AD49" s="37"/>
      <c r="AE49" s="57"/>
      <c r="AG49" s="39" t="s">
        <v>27</v>
      </c>
      <c r="AH49" s="40">
        <v>37.712000000000003</v>
      </c>
      <c r="AI49" s="36"/>
      <c r="AJ49" s="37"/>
      <c r="AK49" s="57"/>
      <c r="AM49" s="39" t="s">
        <v>27</v>
      </c>
      <c r="AN49" s="40">
        <v>38.613999999999997</v>
      </c>
      <c r="AO49" s="36"/>
      <c r="AP49" s="37"/>
      <c r="AQ49" s="57"/>
      <c r="AS49" s="39" t="s">
        <v>27</v>
      </c>
      <c r="AT49" s="40">
        <v>40.552</v>
      </c>
      <c r="AU49" s="36"/>
      <c r="AV49" s="37"/>
      <c r="AW49" s="57"/>
      <c r="AY49" s="39" t="s">
        <v>27</v>
      </c>
      <c r="AZ49" s="40">
        <v>45.110999999999997</v>
      </c>
      <c r="BA49" s="36"/>
      <c r="BB49" s="37"/>
      <c r="BC49" s="57"/>
      <c r="BE49" s="200"/>
    </row>
    <row r="50" spans="2:57" x14ac:dyDescent="0.25">
      <c r="B50" s="39" t="s">
        <v>153</v>
      </c>
      <c r="C50" s="39" t="s">
        <v>28</v>
      </c>
      <c r="D50" s="40">
        <v>41.052</v>
      </c>
      <c r="E50" s="56"/>
      <c r="F50" s="37"/>
      <c r="G50" s="57"/>
      <c r="I50" s="39" t="s">
        <v>28</v>
      </c>
      <c r="J50" s="40">
        <v>36.555</v>
      </c>
      <c r="K50" s="36"/>
      <c r="L50" s="37"/>
      <c r="M50" s="57"/>
      <c r="O50" s="39" t="s">
        <v>28</v>
      </c>
      <c r="P50" s="40">
        <v>39.546999999999997</v>
      </c>
      <c r="Q50" s="36"/>
      <c r="R50" s="37"/>
      <c r="S50" s="57"/>
      <c r="U50" s="39" t="s">
        <v>28</v>
      </c>
      <c r="V50" s="40">
        <v>47.73</v>
      </c>
      <c r="W50" s="36"/>
      <c r="X50" s="37"/>
      <c r="Y50" s="57"/>
      <c r="AA50" s="39" t="s">
        <v>28</v>
      </c>
      <c r="AB50" s="40">
        <v>47.38</v>
      </c>
      <c r="AC50" s="36"/>
      <c r="AD50" s="37"/>
      <c r="AE50" s="57"/>
      <c r="AG50" s="39" t="s">
        <v>28</v>
      </c>
      <c r="AH50" s="40">
        <v>39.765000000000001</v>
      </c>
      <c r="AI50" s="36"/>
      <c r="AJ50" s="37"/>
      <c r="AK50" s="57"/>
      <c r="AM50" s="39" t="s">
        <v>28</v>
      </c>
      <c r="AN50" s="40">
        <v>40.692999999999998</v>
      </c>
      <c r="AO50" s="36"/>
      <c r="AP50" s="37"/>
      <c r="AQ50" s="57"/>
      <c r="AS50" s="39" t="s">
        <v>28</v>
      </c>
      <c r="AT50" s="40">
        <v>42.688000000000002</v>
      </c>
      <c r="AU50" s="36"/>
      <c r="AV50" s="37"/>
      <c r="AW50" s="57"/>
      <c r="AY50" s="39" t="s">
        <v>28</v>
      </c>
      <c r="AZ50" s="40">
        <v>47.38</v>
      </c>
      <c r="BA50" s="36"/>
      <c r="BB50" s="37"/>
      <c r="BC50" s="57"/>
      <c r="BE50" s="200"/>
    </row>
    <row r="51" spans="2:57" x14ac:dyDescent="0.25">
      <c r="B51" s="39" t="s">
        <v>153</v>
      </c>
      <c r="C51" s="39" t="s">
        <v>29</v>
      </c>
      <c r="D51" s="40">
        <v>43.141999999999996</v>
      </c>
      <c r="E51" s="56"/>
      <c r="F51" s="37"/>
      <c r="G51" s="57"/>
      <c r="I51" s="39" t="s">
        <v>29</v>
      </c>
      <c r="J51" s="40">
        <v>38.518000000000001</v>
      </c>
      <c r="K51" s="36"/>
      <c r="L51" s="37"/>
      <c r="M51" s="57"/>
      <c r="O51" s="39" t="s">
        <v>29</v>
      </c>
      <c r="P51" s="40">
        <v>41.594000000000001</v>
      </c>
      <c r="Q51" s="36"/>
      <c r="R51" s="37"/>
      <c r="S51" s="57"/>
      <c r="U51" s="39" t="s">
        <v>29</v>
      </c>
      <c r="V51" s="40">
        <v>50.009</v>
      </c>
      <c r="W51" s="36"/>
      <c r="X51" s="37"/>
      <c r="Y51" s="57"/>
      <c r="AA51" s="39" t="s">
        <v>29</v>
      </c>
      <c r="AB51" s="40">
        <v>49.649000000000001</v>
      </c>
      <c r="AC51" s="36"/>
      <c r="AD51" s="37"/>
      <c r="AE51" s="57"/>
      <c r="AG51" s="39" t="s">
        <v>29</v>
      </c>
      <c r="AH51" s="40">
        <v>41.819000000000003</v>
      </c>
      <c r="AI51" s="36"/>
      <c r="AJ51" s="37"/>
      <c r="AK51" s="57"/>
      <c r="AM51" s="39" t="s">
        <v>29</v>
      </c>
      <c r="AN51" s="40">
        <v>42.773000000000003</v>
      </c>
      <c r="AO51" s="36"/>
      <c r="AP51" s="37"/>
      <c r="AQ51" s="57"/>
      <c r="AS51" s="39" t="s">
        <v>29</v>
      </c>
      <c r="AT51" s="40">
        <v>44.825000000000003</v>
      </c>
      <c r="AU51" s="36"/>
      <c r="AV51" s="37"/>
      <c r="AW51" s="57"/>
      <c r="AY51" s="39" t="s">
        <v>29</v>
      </c>
      <c r="AZ51" s="40">
        <v>49.649000000000001</v>
      </c>
      <c r="BA51" s="36"/>
      <c r="BB51" s="37"/>
      <c r="BC51" s="57"/>
      <c r="BE51" s="200"/>
    </row>
    <row r="52" spans="2:57" x14ac:dyDescent="0.25">
      <c r="B52" s="39" t="s">
        <v>153</v>
      </c>
      <c r="C52" s="39" t="s">
        <v>30</v>
      </c>
      <c r="D52" s="40">
        <v>45.914000000000009</v>
      </c>
      <c r="E52" s="56"/>
      <c r="F52" s="37"/>
      <c r="G52" s="57"/>
      <c r="I52" s="39" t="s">
        <v>30</v>
      </c>
      <c r="J52" s="40">
        <v>40.765000000000001</v>
      </c>
      <c r="K52" s="36"/>
      <c r="L52" s="37"/>
      <c r="M52" s="57"/>
      <c r="O52" s="39" t="s">
        <v>30</v>
      </c>
      <c r="P52" s="40">
        <v>44.19</v>
      </c>
      <c r="Q52" s="36"/>
      <c r="R52" s="37"/>
      <c r="S52" s="57"/>
      <c r="U52" s="39" t="s">
        <v>30</v>
      </c>
      <c r="V52" s="40">
        <v>53.558</v>
      </c>
      <c r="W52" s="36"/>
      <c r="X52" s="37"/>
      <c r="Y52" s="57"/>
      <c r="AA52" s="39" t="s">
        <v>30</v>
      </c>
      <c r="AB52" s="40">
        <v>53.158000000000001</v>
      </c>
      <c r="AC52" s="36"/>
      <c r="AD52" s="37"/>
      <c r="AE52" s="57"/>
      <c r="AG52" s="39" t="s">
        <v>30</v>
      </c>
      <c r="AH52" s="40">
        <v>44.441000000000003</v>
      </c>
      <c r="AI52" s="36"/>
      <c r="AJ52" s="37"/>
      <c r="AK52" s="57"/>
      <c r="AM52" s="39" t="s">
        <v>30</v>
      </c>
      <c r="AN52" s="40">
        <v>45.503</v>
      </c>
      <c r="AO52" s="36"/>
      <c r="AP52" s="37"/>
      <c r="AQ52" s="57"/>
      <c r="AS52" s="39" t="s">
        <v>30</v>
      </c>
      <c r="AT52" s="40">
        <v>47.786999999999999</v>
      </c>
      <c r="AU52" s="36"/>
      <c r="AV52" s="37"/>
      <c r="AW52" s="57"/>
      <c r="AY52" s="39" t="s">
        <v>30</v>
      </c>
      <c r="AZ52" s="40">
        <v>53.158000000000001</v>
      </c>
      <c r="BA52" s="36"/>
      <c r="BB52" s="37"/>
      <c r="BC52" s="57"/>
      <c r="BE52" s="200"/>
    </row>
    <row r="53" spans="2:57" x14ac:dyDescent="0.25">
      <c r="B53" s="39" t="s">
        <v>153</v>
      </c>
      <c r="C53" s="39" t="s">
        <v>21</v>
      </c>
      <c r="D53" s="40"/>
      <c r="E53" s="43">
        <v>100</v>
      </c>
      <c r="F53" s="44">
        <v>6.9199999999999998E-2</v>
      </c>
      <c r="G53" s="45">
        <v>35.533999999999999</v>
      </c>
      <c r="I53" s="39" t="s">
        <v>21</v>
      </c>
      <c r="J53" s="40"/>
      <c r="K53" s="43">
        <v>100</v>
      </c>
      <c r="L53" s="44">
        <v>4.2099999999999999E-2</v>
      </c>
      <c r="M53" s="45">
        <v>34.450000000000003</v>
      </c>
      <c r="O53" s="39" t="s">
        <v>21</v>
      </c>
      <c r="P53" s="40"/>
      <c r="Q53" s="43">
        <v>100</v>
      </c>
      <c r="R53" s="44">
        <v>4.5699999999999998E-2</v>
      </c>
      <c r="S53" s="45">
        <v>37.335000000000001</v>
      </c>
      <c r="U53" s="39" t="s">
        <v>21</v>
      </c>
      <c r="V53" s="40"/>
      <c r="W53" s="43">
        <v>100</v>
      </c>
      <c r="X53" s="44">
        <v>5.5399999999999998E-2</v>
      </c>
      <c r="Y53" s="45">
        <v>45.247999999999998</v>
      </c>
      <c r="AA53" s="39" t="s">
        <v>21</v>
      </c>
      <c r="AB53" s="40"/>
      <c r="AC53" s="43">
        <v>100</v>
      </c>
      <c r="AD53" s="44">
        <v>5.5E-2</v>
      </c>
      <c r="AE53" s="45">
        <v>44.908000000000001</v>
      </c>
      <c r="AG53" s="39" t="s">
        <v>21</v>
      </c>
      <c r="AH53" s="40"/>
      <c r="AI53" s="43">
        <v>100</v>
      </c>
      <c r="AJ53" s="44">
        <v>4.5900000000000003E-2</v>
      </c>
      <c r="AK53" s="45">
        <v>37.555999999999997</v>
      </c>
      <c r="AM53" s="39" t="s">
        <v>21</v>
      </c>
      <c r="AN53" s="40"/>
      <c r="AO53" s="43">
        <v>100</v>
      </c>
      <c r="AP53" s="44">
        <v>4.7E-2</v>
      </c>
      <c r="AQ53" s="45">
        <v>38.453000000000003</v>
      </c>
      <c r="AS53" s="39" t="s">
        <v>21</v>
      </c>
      <c r="AT53" s="40"/>
      <c r="AU53" s="43">
        <v>100</v>
      </c>
      <c r="AV53" s="44">
        <v>4.9399999999999999E-2</v>
      </c>
      <c r="AW53" s="45">
        <v>40.377000000000002</v>
      </c>
      <c r="AY53" s="39" t="s">
        <v>21</v>
      </c>
      <c r="AZ53" s="40"/>
      <c r="BA53" s="43">
        <v>100</v>
      </c>
      <c r="BB53" s="44">
        <v>5.5E-2</v>
      </c>
      <c r="BC53" s="45">
        <v>44.908000000000001</v>
      </c>
      <c r="BE53" s="200"/>
    </row>
    <row r="54" spans="2:57" x14ac:dyDescent="0.25">
      <c r="B54" s="34" t="s">
        <v>154</v>
      </c>
      <c r="C54" s="34" t="s">
        <v>18</v>
      </c>
      <c r="D54" s="35">
        <v>39.897999999999996</v>
      </c>
      <c r="E54" s="36"/>
      <c r="F54" s="37"/>
      <c r="G54" s="38"/>
      <c r="I54" s="34" t="s">
        <v>18</v>
      </c>
      <c r="J54" s="35">
        <v>35.473999999999997</v>
      </c>
      <c r="K54" s="36"/>
      <c r="L54" s="37"/>
      <c r="M54" s="38"/>
      <c r="O54" s="34" t="s">
        <v>18</v>
      </c>
      <c r="P54" s="35">
        <v>38.417000000000002</v>
      </c>
      <c r="Q54" s="36"/>
      <c r="R54" s="37"/>
      <c r="S54" s="38"/>
      <c r="U54" s="34" t="s">
        <v>18</v>
      </c>
      <c r="V54" s="35">
        <v>46.466000000000001</v>
      </c>
      <c r="W54" s="36"/>
      <c r="X54" s="37"/>
      <c r="Y54" s="38"/>
      <c r="AA54" s="34" t="s">
        <v>18</v>
      </c>
      <c r="AB54" s="35">
        <v>46.122</v>
      </c>
      <c r="AC54" s="36"/>
      <c r="AD54" s="37"/>
      <c r="AE54" s="38"/>
      <c r="AG54" s="34" t="s">
        <v>18</v>
      </c>
      <c r="AH54" s="35">
        <v>38.633000000000003</v>
      </c>
      <c r="AI54" s="36"/>
      <c r="AJ54" s="37"/>
      <c r="AK54" s="38"/>
      <c r="AM54" s="34" t="s">
        <v>18</v>
      </c>
      <c r="AN54" s="35">
        <v>39.545000000000002</v>
      </c>
      <c r="AO54" s="36"/>
      <c r="AP54" s="37"/>
      <c r="AQ54" s="38"/>
      <c r="AS54" s="34" t="s">
        <v>18</v>
      </c>
      <c r="AT54" s="35">
        <v>41.508000000000003</v>
      </c>
      <c r="AU54" s="36"/>
      <c r="AV54" s="37"/>
      <c r="AW54" s="38"/>
      <c r="AY54" s="34" t="s">
        <v>18</v>
      </c>
      <c r="AZ54" s="35">
        <v>46.122</v>
      </c>
      <c r="BA54" s="36"/>
      <c r="BB54" s="37"/>
      <c r="BC54" s="38"/>
      <c r="BE54" s="200"/>
    </row>
    <row r="55" spans="2:57" x14ac:dyDescent="0.25">
      <c r="B55" s="39" t="s">
        <v>154</v>
      </c>
      <c r="C55" s="39" t="s">
        <v>25</v>
      </c>
      <c r="D55" s="40">
        <v>42.447999999999993</v>
      </c>
      <c r="E55" s="58"/>
      <c r="F55" s="59"/>
      <c r="G55" s="38"/>
      <c r="I55" s="39" t="s">
        <v>25</v>
      </c>
      <c r="J55" s="40">
        <v>37.869</v>
      </c>
      <c r="K55" s="36"/>
      <c r="L55" s="37"/>
      <c r="M55" s="38"/>
      <c r="O55" s="39" t="s">
        <v>25</v>
      </c>
      <c r="P55" s="40">
        <v>40.914999999999999</v>
      </c>
      <c r="Q55" s="36"/>
      <c r="R55" s="37"/>
      <c r="S55" s="38"/>
      <c r="U55" s="39" t="s">
        <v>25</v>
      </c>
      <c r="V55" s="40">
        <v>49.247</v>
      </c>
      <c r="W55" s="36"/>
      <c r="X55" s="37"/>
      <c r="Y55" s="38"/>
      <c r="AA55" s="39" t="s">
        <v>25</v>
      </c>
      <c r="AB55" s="40">
        <v>48.89</v>
      </c>
      <c r="AC55" s="36"/>
      <c r="AD55" s="37"/>
      <c r="AE55" s="38"/>
      <c r="AG55" s="39" t="s">
        <v>25</v>
      </c>
      <c r="AH55" s="40">
        <v>41.139000000000003</v>
      </c>
      <c r="AI55" s="36"/>
      <c r="AJ55" s="37"/>
      <c r="AK55" s="38"/>
      <c r="AM55" s="39" t="s">
        <v>25</v>
      </c>
      <c r="AN55" s="40">
        <v>42.082999999999998</v>
      </c>
      <c r="AO55" s="36"/>
      <c r="AP55" s="37"/>
      <c r="AQ55" s="38"/>
      <c r="AS55" s="39" t="s">
        <v>25</v>
      </c>
      <c r="AT55" s="40">
        <v>44.113999999999997</v>
      </c>
      <c r="AU55" s="36"/>
      <c r="AV55" s="37"/>
      <c r="AW55" s="38"/>
      <c r="AY55" s="39" t="s">
        <v>25</v>
      </c>
      <c r="AZ55" s="40">
        <v>48.89</v>
      </c>
      <c r="BA55" s="36"/>
      <c r="BB55" s="37"/>
      <c r="BC55" s="38"/>
      <c r="BE55" s="200"/>
    </row>
    <row r="56" spans="2:57" x14ac:dyDescent="0.25">
      <c r="B56" s="39" t="s">
        <v>154</v>
      </c>
      <c r="C56" s="39" t="s">
        <v>26</v>
      </c>
      <c r="D56" s="40">
        <v>44.997</v>
      </c>
      <c r="E56" s="58"/>
      <c r="F56" s="37"/>
      <c r="G56" s="38"/>
      <c r="I56" s="39" t="s">
        <v>26</v>
      </c>
      <c r="J56" s="40">
        <v>40.262999999999998</v>
      </c>
      <c r="K56" s="36"/>
      <c r="L56" s="37"/>
      <c r="M56" s="38"/>
      <c r="O56" s="39" t="s">
        <v>26</v>
      </c>
      <c r="P56" s="40">
        <v>43.411999999999999</v>
      </c>
      <c r="Q56" s="36"/>
      <c r="R56" s="37"/>
      <c r="S56" s="38"/>
      <c r="U56" s="39" t="s">
        <v>26</v>
      </c>
      <c r="V56" s="40">
        <v>52.026000000000003</v>
      </c>
      <c r="W56" s="36"/>
      <c r="X56" s="37"/>
      <c r="Y56" s="38"/>
      <c r="AA56" s="39" t="s">
        <v>26</v>
      </c>
      <c r="AB56" s="40">
        <v>51.658000000000001</v>
      </c>
      <c r="AC56" s="36"/>
      <c r="AD56" s="37"/>
      <c r="AE56" s="38"/>
      <c r="AG56" s="39" t="s">
        <v>26</v>
      </c>
      <c r="AH56" s="40">
        <v>43.643000000000001</v>
      </c>
      <c r="AI56" s="36"/>
      <c r="AJ56" s="37"/>
      <c r="AK56" s="38"/>
      <c r="AM56" s="39" t="s">
        <v>26</v>
      </c>
      <c r="AN56" s="40">
        <v>44.619</v>
      </c>
      <c r="AO56" s="36"/>
      <c r="AP56" s="37"/>
      <c r="AQ56" s="38"/>
      <c r="AS56" s="39" t="s">
        <v>26</v>
      </c>
      <c r="AT56" s="40">
        <v>46.72</v>
      </c>
      <c r="AU56" s="36"/>
      <c r="AV56" s="37"/>
      <c r="AW56" s="38"/>
      <c r="AY56" s="39" t="s">
        <v>26</v>
      </c>
      <c r="AZ56" s="40">
        <v>51.658000000000001</v>
      </c>
      <c r="BA56" s="36"/>
      <c r="BB56" s="37"/>
      <c r="BC56" s="38"/>
      <c r="BE56" s="200"/>
    </row>
    <row r="57" spans="2:57" x14ac:dyDescent="0.25">
      <c r="B57" s="39" t="s">
        <v>154</v>
      </c>
      <c r="C57" s="39" t="s">
        <v>27</v>
      </c>
      <c r="D57" s="40">
        <v>47.545999999999992</v>
      </c>
      <c r="E57" s="58"/>
      <c r="F57" s="37"/>
      <c r="G57" s="38"/>
      <c r="I57" s="39" t="s">
        <v>27</v>
      </c>
      <c r="J57" s="40">
        <v>42.655999999999999</v>
      </c>
      <c r="K57" s="36"/>
      <c r="L57" s="37"/>
      <c r="M57" s="38"/>
      <c r="O57" s="39" t="s">
        <v>27</v>
      </c>
      <c r="P57" s="40">
        <v>45.908999999999999</v>
      </c>
      <c r="Q57" s="36"/>
      <c r="R57" s="37"/>
      <c r="S57" s="38"/>
      <c r="U57" s="39" t="s">
        <v>27</v>
      </c>
      <c r="V57" s="40">
        <v>54.805</v>
      </c>
      <c r="W57" s="36"/>
      <c r="X57" s="37"/>
      <c r="Y57" s="38"/>
      <c r="AA57" s="39" t="s">
        <v>27</v>
      </c>
      <c r="AB57" s="40">
        <v>54.424999999999997</v>
      </c>
      <c r="AC57" s="36"/>
      <c r="AD57" s="37"/>
      <c r="AE57" s="38"/>
      <c r="AG57" s="39" t="s">
        <v>27</v>
      </c>
      <c r="AH57" s="40">
        <v>46.148000000000003</v>
      </c>
      <c r="AI57" s="36"/>
      <c r="AJ57" s="37"/>
      <c r="AK57" s="38"/>
      <c r="AM57" s="39" t="s">
        <v>27</v>
      </c>
      <c r="AN57" s="40">
        <v>47.155999999999999</v>
      </c>
      <c r="AO57" s="36"/>
      <c r="AP57" s="37"/>
      <c r="AQ57" s="38"/>
      <c r="AS57" s="39" t="s">
        <v>27</v>
      </c>
      <c r="AT57" s="40">
        <v>49.325000000000003</v>
      </c>
      <c r="AU57" s="36"/>
      <c r="AV57" s="37"/>
      <c r="AW57" s="38"/>
      <c r="AY57" s="39" t="s">
        <v>27</v>
      </c>
      <c r="AZ57" s="40">
        <v>54.424999999999997</v>
      </c>
      <c r="BA57" s="36"/>
      <c r="BB57" s="37"/>
      <c r="BC57" s="38"/>
      <c r="BE57" s="200"/>
    </row>
    <row r="58" spans="2:57" x14ac:dyDescent="0.25">
      <c r="B58" s="39" t="s">
        <v>154</v>
      </c>
      <c r="C58" s="39" t="s">
        <v>28</v>
      </c>
      <c r="D58" s="40">
        <v>50.094999999999999</v>
      </c>
      <c r="E58" s="58"/>
      <c r="F58" s="37"/>
      <c r="G58" s="38"/>
      <c r="I58" s="39" t="s">
        <v>28</v>
      </c>
      <c r="J58" s="40">
        <v>45.05</v>
      </c>
      <c r="K58" s="36"/>
      <c r="L58" s="37"/>
      <c r="M58" s="38"/>
      <c r="O58" s="39" t="s">
        <v>28</v>
      </c>
      <c r="P58" s="40">
        <v>48.405999999999999</v>
      </c>
      <c r="Q58" s="36"/>
      <c r="R58" s="37"/>
      <c r="S58" s="38"/>
      <c r="U58" s="39" t="s">
        <v>28</v>
      </c>
      <c r="V58" s="40">
        <v>57.585000000000001</v>
      </c>
      <c r="W58" s="36"/>
      <c r="X58" s="37"/>
      <c r="Y58" s="38"/>
      <c r="AA58" s="39" t="s">
        <v>28</v>
      </c>
      <c r="AB58" s="40">
        <v>57.192999999999998</v>
      </c>
      <c r="AC58" s="36"/>
      <c r="AD58" s="37"/>
      <c r="AE58" s="38"/>
      <c r="AG58" s="39" t="s">
        <v>28</v>
      </c>
      <c r="AH58" s="40">
        <v>48.652000000000001</v>
      </c>
      <c r="AI58" s="36"/>
      <c r="AJ58" s="37"/>
      <c r="AK58" s="38"/>
      <c r="AM58" s="39" t="s">
        <v>28</v>
      </c>
      <c r="AN58" s="40">
        <v>49.692</v>
      </c>
      <c r="AO58" s="36"/>
      <c r="AP58" s="37"/>
      <c r="AQ58" s="38"/>
      <c r="AS58" s="39" t="s">
        <v>28</v>
      </c>
      <c r="AT58" s="40">
        <v>51.930999999999997</v>
      </c>
      <c r="AU58" s="36"/>
      <c r="AV58" s="37"/>
      <c r="AW58" s="38"/>
      <c r="AY58" s="39" t="s">
        <v>28</v>
      </c>
      <c r="AZ58" s="40">
        <v>57.192999999999998</v>
      </c>
      <c r="BA58" s="36"/>
      <c r="BB58" s="37"/>
      <c r="BC58" s="38"/>
      <c r="BE58" s="200"/>
    </row>
    <row r="59" spans="2:57" ht="15" customHeight="1" x14ac:dyDescent="0.25">
      <c r="B59" s="39" t="s">
        <v>154</v>
      </c>
      <c r="C59" s="39" t="s">
        <v>29</v>
      </c>
      <c r="D59" s="40">
        <v>52.644999999999996</v>
      </c>
      <c r="E59" s="58"/>
      <c r="F59" s="37"/>
      <c r="G59" s="38"/>
      <c r="I59" s="39" t="s">
        <v>29</v>
      </c>
      <c r="J59" s="40">
        <v>47.445</v>
      </c>
      <c r="K59" s="36"/>
      <c r="L59" s="37"/>
      <c r="M59" s="38"/>
      <c r="O59" s="39" t="s">
        <v>29</v>
      </c>
      <c r="P59" s="40">
        <v>50.904000000000003</v>
      </c>
      <c r="Q59" s="36"/>
      <c r="R59" s="37"/>
      <c r="S59" s="38"/>
      <c r="U59" s="39" t="s">
        <v>29</v>
      </c>
      <c r="V59" s="40">
        <v>60.365000000000002</v>
      </c>
      <c r="W59" s="36"/>
      <c r="X59" s="37"/>
      <c r="Y59" s="38"/>
      <c r="AA59" s="39" t="s">
        <v>29</v>
      </c>
      <c r="AB59" s="40">
        <v>59.960999999999999</v>
      </c>
      <c r="AC59" s="36"/>
      <c r="AD59" s="37"/>
      <c r="AE59" s="38"/>
      <c r="AG59" s="39" t="s">
        <v>29</v>
      </c>
      <c r="AH59" s="40">
        <v>51.158000000000001</v>
      </c>
      <c r="AI59" s="36"/>
      <c r="AJ59" s="37"/>
      <c r="AK59" s="38"/>
      <c r="AM59" s="39" t="s">
        <v>29</v>
      </c>
      <c r="AN59" s="40">
        <v>52.23</v>
      </c>
      <c r="AO59" s="36"/>
      <c r="AP59" s="37"/>
      <c r="AQ59" s="38"/>
      <c r="AS59" s="39" t="s">
        <v>29</v>
      </c>
      <c r="AT59" s="40">
        <v>54.536999999999999</v>
      </c>
      <c r="AU59" s="36"/>
      <c r="AV59" s="37"/>
      <c r="AW59" s="38"/>
      <c r="AY59" s="39" t="s">
        <v>29</v>
      </c>
      <c r="AZ59" s="40">
        <v>59.960999999999999</v>
      </c>
      <c r="BA59" s="36"/>
      <c r="BB59" s="37"/>
      <c r="BC59" s="38"/>
      <c r="BE59" s="200"/>
    </row>
    <row r="60" spans="2:57" ht="15" customHeight="1" x14ac:dyDescent="0.25">
      <c r="B60" s="39" t="s">
        <v>154</v>
      </c>
      <c r="C60" s="39" t="s">
        <v>30</v>
      </c>
      <c r="D60" s="40">
        <v>54.910999999999994</v>
      </c>
      <c r="E60" s="58"/>
      <c r="F60" s="37"/>
      <c r="G60" s="38"/>
      <c r="I60" s="39" t="s">
        <v>30</v>
      </c>
      <c r="J60" s="40">
        <v>49.216000000000001</v>
      </c>
      <c r="K60" s="36"/>
      <c r="L60" s="37"/>
      <c r="M60" s="38"/>
      <c r="O60" s="39" t="s">
        <v>30</v>
      </c>
      <c r="P60" s="40">
        <v>53.003999999999998</v>
      </c>
      <c r="Q60" s="36"/>
      <c r="R60" s="37"/>
      <c r="S60" s="38"/>
      <c r="U60" s="39" t="s">
        <v>30</v>
      </c>
      <c r="V60" s="40">
        <v>63.366</v>
      </c>
      <c r="W60" s="36"/>
      <c r="X60" s="37"/>
      <c r="Y60" s="38"/>
      <c r="AA60" s="39" t="s">
        <v>30</v>
      </c>
      <c r="AB60" s="40">
        <v>62.923999999999999</v>
      </c>
      <c r="AC60" s="36"/>
      <c r="AD60" s="37"/>
      <c r="AE60" s="38"/>
      <c r="AG60" s="39" t="s">
        <v>30</v>
      </c>
      <c r="AH60" s="40">
        <v>53.281999999999996</v>
      </c>
      <c r="AI60" s="36"/>
      <c r="AJ60" s="37"/>
      <c r="AK60" s="38"/>
      <c r="AM60" s="39" t="s">
        <v>30</v>
      </c>
      <c r="AN60" s="40">
        <v>54.457000000000001</v>
      </c>
      <c r="AO60" s="36"/>
      <c r="AP60" s="37"/>
      <c r="AQ60" s="38"/>
      <c r="AS60" s="39" t="s">
        <v>30</v>
      </c>
      <c r="AT60" s="40">
        <v>56.982999999999997</v>
      </c>
      <c r="AU60" s="36"/>
      <c r="AV60" s="37"/>
      <c r="AW60" s="38"/>
      <c r="AY60" s="39" t="s">
        <v>30</v>
      </c>
      <c r="AZ60" s="40">
        <v>62.923999999999999</v>
      </c>
      <c r="BA60" s="36"/>
      <c r="BB60" s="37"/>
      <c r="BC60" s="38"/>
      <c r="BE60" s="200"/>
    </row>
    <row r="61" spans="2:57" ht="15" customHeight="1" x14ac:dyDescent="0.25">
      <c r="B61" s="41" t="s">
        <v>154</v>
      </c>
      <c r="C61" s="41" t="s">
        <v>21</v>
      </c>
      <c r="D61" s="42"/>
      <c r="E61" s="43">
        <v>100</v>
      </c>
      <c r="F61" s="44">
        <v>8.8200000000000001E-2</v>
      </c>
      <c r="G61" s="45">
        <v>41.680999999999997</v>
      </c>
      <c r="I61" s="41" t="s">
        <v>21</v>
      </c>
      <c r="J61" s="42"/>
      <c r="K61" s="43">
        <v>100</v>
      </c>
      <c r="L61" s="44">
        <v>6.0199999999999997E-2</v>
      </c>
      <c r="M61" s="45">
        <v>40.186</v>
      </c>
      <c r="O61" s="41" t="s">
        <v>21</v>
      </c>
      <c r="P61" s="42"/>
      <c r="Q61" s="43">
        <v>100</v>
      </c>
      <c r="R61" s="44">
        <v>6.4899999999999999E-2</v>
      </c>
      <c r="S61" s="45">
        <v>43.268999999999998</v>
      </c>
      <c r="U61" s="41" t="s">
        <v>21</v>
      </c>
      <c r="V61" s="42"/>
      <c r="W61" s="43">
        <v>100</v>
      </c>
      <c r="X61" s="44">
        <v>7.7600000000000002E-2</v>
      </c>
      <c r="Y61" s="45">
        <v>51.725999999999999</v>
      </c>
      <c r="AA61" s="41" t="s">
        <v>21</v>
      </c>
      <c r="AB61" s="42"/>
      <c r="AC61" s="43">
        <v>100</v>
      </c>
      <c r="AD61" s="44">
        <v>7.6999999999999999E-2</v>
      </c>
      <c r="AE61" s="45">
        <v>51.374000000000002</v>
      </c>
      <c r="AG61" s="41" t="s">
        <v>21</v>
      </c>
      <c r="AH61" s="42"/>
      <c r="AI61" s="43">
        <v>100</v>
      </c>
      <c r="AJ61" s="44">
        <v>6.5199999999999994E-2</v>
      </c>
      <c r="AK61" s="45">
        <v>43.502000000000002</v>
      </c>
      <c r="AM61" s="41" t="s">
        <v>21</v>
      </c>
      <c r="AN61" s="42"/>
      <c r="AO61" s="43">
        <v>100</v>
      </c>
      <c r="AP61" s="44">
        <v>6.6600000000000006E-2</v>
      </c>
      <c r="AQ61" s="45">
        <v>44.466999999999999</v>
      </c>
      <c r="AS61" s="41" t="s">
        <v>21</v>
      </c>
      <c r="AT61" s="42"/>
      <c r="AU61" s="43">
        <v>100</v>
      </c>
      <c r="AV61" s="44">
        <v>6.9699999999999998E-2</v>
      </c>
      <c r="AW61" s="45">
        <v>46.527999999999999</v>
      </c>
      <c r="AY61" s="41" t="s">
        <v>21</v>
      </c>
      <c r="AZ61" s="42"/>
      <c r="BA61" s="43">
        <v>100</v>
      </c>
      <c r="BB61" s="44">
        <v>7.6999999999999999E-2</v>
      </c>
      <c r="BC61" s="45">
        <v>51.374000000000002</v>
      </c>
      <c r="BE61" s="200"/>
    </row>
    <row r="62" spans="2:57" x14ac:dyDescent="0.25">
      <c r="B62" s="47"/>
      <c r="C62" s="47"/>
      <c r="D62" s="48"/>
      <c r="E62" s="60"/>
      <c r="F62" s="50"/>
      <c r="G62" s="61"/>
      <c r="J62" s="51"/>
      <c r="K62" s="62"/>
      <c r="L62" s="53"/>
      <c r="M62" s="53"/>
      <c r="P62" s="51"/>
      <c r="Q62" s="62"/>
      <c r="R62" s="53"/>
      <c r="S62" s="53"/>
      <c r="V62" s="51"/>
      <c r="W62" s="62"/>
      <c r="X62" s="53"/>
      <c r="Y62" s="53"/>
      <c r="AB62" s="63"/>
      <c r="AC62" s="62"/>
      <c r="AD62" s="53"/>
      <c r="AE62" s="53"/>
      <c r="AH62" s="63"/>
      <c r="AI62" s="63"/>
      <c r="AJ62" s="53"/>
      <c r="AK62" s="53"/>
      <c r="AN62" s="64"/>
      <c r="AO62" s="63"/>
      <c r="AP62" s="53"/>
      <c r="AQ62" s="53"/>
      <c r="AT62" s="63"/>
      <c r="AU62" s="63"/>
      <c r="AV62" s="65"/>
      <c r="AW62" s="53"/>
      <c r="AZ62" s="51"/>
      <c r="BA62" s="62"/>
      <c r="BB62" s="53"/>
      <c r="BC62" s="53"/>
    </row>
    <row r="63" spans="2:57" x14ac:dyDescent="0.25">
      <c r="B63" s="215" t="s">
        <v>155</v>
      </c>
      <c r="C63" s="216"/>
      <c r="D63" s="216"/>
      <c r="E63" s="216"/>
      <c r="F63" s="216"/>
      <c r="G63" s="217"/>
      <c r="J63" s="4"/>
      <c r="K63" s="47"/>
      <c r="L63" s="4"/>
      <c r="M63" s="4"/>
      <c r="P63" s="4"/>
      <c r="Q63" s="47"/>
      <c r="R63" s="4"/>
      <c r="S63" s="4"/>
      <c r="V63" s="4"/>
      <c r="W63" s="47"/>
      <c r="X63" s="4"/>
      <c r="Y63" s="4"/>
      <c r="AB63" s="4"/>
      <c r="AC63" s="47"/>
      <c r="AD63" s="4"/>
      <c r="AE63" s="4"/>
      <c r="AH63" s="4"/>
      <c r="AI63" s="4"/>
      <c r="AJ63" s="4"/>
      <c r="AK63" s="4"/>
      <c r="AN63" s="47"/>
      <c r="AO63" s="4"/>
      <c r="AP63" s="4"/>
      <c r="AQ63" s="4"/>
      <c r="AT63" s="4"/>
      <c r="AU63" s="4"/>
      <c r="AV63" s="4"/>
      <c r="AW63" s="4"/>
      <c r="AZ63" s="4"/>
      <c r="BA63" s="47"/>
      <c r="BB63" s="4"/>
      <c r="BC63" s="4"/>
    </row>
    <row r="64" spans="2:57" x14ac:dyDescent="0.25">
      <c r="B64" s="34" t="s">
        <v>156</v>
      </c>
      <c r="C64" s="34" t="s">
        <v>18</v>
      </c>
      <c r="D64" s="35">
        <v>44.286000000000001</v>
      </c>
      <c r="E64" s="36"/>
      <c r="F64" s="37"/>
      <c r="G64" s="38"/>
      <c r="I64" s="34" t="s">
        <v>18</v>
      </c>
      <c r="J64" s="35">
        <v>41.59</v>
      </c>
      <c r="K64" s="66"/>
      <c r="L64" s="67"/>
      <c r="M64" s="68"/>
      <c r="O64" s="34" t="s">
        <v>18</v>
      </c>
      <c r="P64" s="35">
        <v>43.383000000000003</v>
      </c>
      <c r="Q64" s="66"/>
      <c r="R64" s="67"/>
      <c r="S64" s="68"/>
      <c r="U64" s="34" t="s">
        <v>18</v>
      </c>
      <c r="V64" s="35">
        <v>48.289000000000001</v>
      </c>
      <c r="W64" s="66"/>
      <c r="X64" s="67"/>
      <c r="Y64" s="68"/>
      <c r="AA64" s="34" t="s">
        <v>18</v>
      </c>
      <c r="AB64" s="35">
        <v>48.08</v>
      </c>
      <c r="AC64" s="66"/>
      <c r="AD64" s="67"/>
      <c r="AE64" s="68"/>
      <c r="AG64" s="34" t="s">
        <v>18</v>
      </c>
      <c r="AH64" s="35">
        <v>43.515000000000001</v>
      </c>
      <c r="AI64" s="66"/>
      <c r="AJ64" s="67"/>
      <c r="AK64" s="68"/>
      <c r="AM64" s="34" t="s">
        <v>18</v>
      </c>
      <c r="AN64" s="35">
        <v>44.070999999999998</v>
      </c>
      <c r="AO64" s="66"/>
      <c r="AP64" s="67"/>
      <c r="AQ64" s="68"/>
      <c r="AS64" s="34" t="s">
        <v>18</v>
      </c>
      <c r="AT64" s="35">
        <v>45.267000000000003</v>
      </c>
      <c r="AU64" s="66"/>
      <c r="AV64" s="67"/>
      <c r="AW64" s="68"/>
      <c r="AY64" s="34" t="s">
        <v>18</v>
      </c>
      <c r="AZ64" s="35">
        <v>48.08</v>
      </c>
      <c r="BA64" s="66"/>
      <c r="BB64" s="67"/>
      <c r="BC64" s="68"/>
      <c r="BE64" s="200"/>
    </row>
    <row r="65" spans="2:57" x14ac:dyDescent="0.25">
      <c r="B65" s="39" t="s">
        <v>156</v>
      </c>
      <c r="C65" s="39" t="s">
        <v>20</v>
      </c>
      <c r="D65" s="40">
        <v>57.165999999999997</v>
      </c>
      <c r="E65" s="56"/>
      <c r="F65" s="37"/>
      <c r="G65" s="38"/>
      <c r="I65" s="39" t="s">
        <v>20</v>
      </c>
      <c r="J65" s="40">
        <v>53.685000000000002</v>
      </c>
      <c r="K65" s="36"/>
      <c r="L65" s="37"/>
      <c r="M65" s="38"/>
      <c r="O65" s="39" t="s">
        <v>20</v>
      </c>
      <c r="P65" s="40">
        <v>56.000999999999998</v>
      </c>
      <c r="Q65" s="36"/>
      <c r="R65" s="37"/>
      <c r="S65" s="38"/>
      <c r="U65" s="39" t="s">
        <v>20</v>
      </c>
      <c r="V65" s="40">
        <v>62.334000000000003</v>
      </c>
      <c r="W65" s="36"/>
      <c r="X65" s="37"/>
      <c r="Y65" s="38"/>
      <c r="AA65" s="39" t="s">
        <v>20</v>
      </c>
      <c r="AB65" s="40">
        <v>62.064</v>
      </c>
      <c r="AC65" s="36"/>
      <c r="AD65" s="37"/>
      <c r="AE65" s="38"/>
      <c r="AG65" s="39" t="s">
        <v>20</v>
      </c>
      <c r="AH65" s="40">
        <v>56.17</v>
      </c>
      <c r="AI65" s="36"/>
      <c r="AJ65" s="37"/>
      <c r="AK65" s="38"/>
      <c r="AM65" s="39" t="s">
        <v>20</v>
      </c>
      <c r="AN65" s="40">
        <v>56.887999999999998</v>
      </c>
      <c r="AO65" s="36"/>
      <c r="AP65" s="37"/>
      <c r="AQ65" s="38"/>
      <c r="AS65" s="39" t="s">
        <v>20</v>
      </c>
      <c r="AT65" s="40">
        <v>58.433</v>
      </c>
      <c r="AU65" s="36"/>
      <c r="AV65" s="37"/>
      <c r="AW65" s="38"/>
      <c r="AY65" s="39" t="s">
        <v>20</v>
      </c>
      <c r="AZ65" s="40">
        <v>62.064</v>
      </c>
      <c r="BA65" s="36"/>
      <c r="BB65" s="37"/>
      <c r="BC65" s="38"/>
      <c r="BE65" s="200"/>
    </row>
    <row r="66" spans="2:57" x14ac:dyDescent="0.25">
      <c r="B66" s="41" t="s">
        <v>156</v>
      </c>
      <c r="C66" s="41" t="s">
        <v>21</v>
      </c>
      <c r="D66" s="42"/>
      <c r="E66" s="43">
        <v>100</v>
      </c>
      <c r="F66" s="44">
        <v>0.13220000000000001</v>
      </c>
      <c r="G66" s="45">
        <v>37.360799999999998</v>
      </c>
      <c r="I66" s="41" t="s">
        <v>21</v>
      </c>
      <c r="J66" s="42"/>
      <c r="K66" s="43">
        <v>100</v>
      </c>
      <c r="L66" s="44">
        <v>0.1242</v>
      </c>
      <c r="M66" s="45">
        <v>35.078499999999998</v>
      </c>
      <c r="O66" s="41" t="s">
        <v>21</v>
      </c>
      <c r="P66" s="42"/>
      <c r="Q66" s="43">
        <v>100</v>
      </c>
      <c r="R66" s="44">
        <v>0.1295</v>
      </c>
      <c r="S66" s="45">
        <v>36.599899999999998</v>
      </c>
      <c r="U66" s="41" t="s">
        <v>21</v>
      </c>
      <c r="V66" s="42"/>
      <c r="W66" s="43">
        <v>100</v>
      </c>
      <c r="X66" s="44">
        <v>0.14419999999999999</v>
      </c>
      <c r="Y66" s="45">
        <v>40.730800000000002</v>
      </c>
      <c r="AA66" s="41" t="s">
        <v>21</v>
      </c>
      <c r="AB66" s="42"/>
      <c r="AC66" s="43">
        <v>100</v>
      </c>
      <c r="AD66" s="44">
        <v>0.14349999999999999</v>
      </c>
      <c r="AE66" s="45">
        <v>40.5655</v>
      </c>
      <c r="AG66" s="41" t="s">
        <v>21</v>
      </c>
      <c r="AH66" s="42"/>
      <c r="AI66" s="43">
        <v>100</v>
      </c>
      <c r="AJ66" s="44">
        <v>0.12989999999999999</v>
      </c>
      <c r="AK66" s="45">
        <v>36.709600000000002</v>
      </c>
      <c r="AM66" s="41" t="s">
        <v>21</v>
      </c>
      <c r="AN66" s="42"/>
      <c r="AO66" s="43">
        <v>100</v>
      </c>
      <c r="AP66" s="44">
        <v>0.13159999999999999</v>
      </c>
      <c r="AQ66" s="45">
        <v>37.172899999999998</v>
      </c>
      <c r="AS66" s="41" t="s">
        <v>21</v>
      </c>
      <c r="AT66" s="42"/>
      <c r="AU66" s="43">
        <v>100</v>
      </c>
      <c r="AV66" s="44">
        <v>0.1351</v>
      </c>
      <c r="AW66" s="45">
        <v>38.192900000000002</v>
      </c>
      <c r="AY66" s="41" t="s">
        <v>21</v>
      </c>
      <c r="AZ66" s="42"/>
      <c r="BA66" s="43">
        <v>100</v>
      </c>
      <c r="BB66" s="44">
        <v>0.14349999999999999</v>
      </c>
      <c r="BC66" s="45">
        <v>40.5655</v>
      </c>
      <c r="BE66" s="200"/>
    </row>
    <row r="67" spans="2:57" x14ac:dyDescent="0.25">
      <c r="B67" s="34" t="s">
        <v>157</v>
      </c>
      <c r="C67" s="34" t="s">
        <v>18</v>
      </c>
      <c r="D67" s="35">
        <v>54.773000000000003</v>
      </c>
      <c r="E67" s="36"/>
      <c r="F67" s="37"/>
      <c r="G67" s="38"/>
      <c r="I67" s="34" t="s">
        <v>18</v>
      </c>
      <c r="J67" s="35">
        <v>51.438000000000002</v>
      </c>
      <c r="K67" s="36"/>
      <c r="L67" s="37"/>
      <c r="M67" s="38"/>
      <c r="O67" s="34" t="s">
        <v>18</v>
      </c>
      <c r="P67" s="35">
        <v>53.655999999999999</v>
      </c>
      <c r="Q67" s="36"/>
      <c r="R67" s="37"/>
      <c r="S67" s="38"/>
      <c r="U67" s="34" t="s">
        <v>18</v>
      </c>
      <c r="V67" s="35">
        <v>59.725000000000001</v>
      </c>
      <c r="W67" s="36"/>
      <c r="X67" s="37"/>
      <c r="Y67" s="38"/>
      <c r="AA67" s="34" t="s">
        <v>18</v>
      </c>
      <c r="AB67" s="35">
        <v>59.466000000000001</v>
      </c>
      <c r="AC67" s="36"/>
      <c r="AD67" s="37"/>
      <c r="AE67" s="38"/>
      <c r="AG67" s="34" t="s">
        <v>18</v>
      </c>
      <c r="AH67" s="35">
        <v>53.819000000000003</v>
      </c>
      <c r="AI67" s="36"/>
      <c r="AJ67" s="37"/>
      <c r="AK67" s="38"/>
      <c r="AM67" s="34" t="s">
        <v>18</v>
      </c>
      <c r="AN67" s="35">
        <v>54.506999999999998</v>
      </c>
      <c r="AO67" s="36"/>
      <c r="AP67" s="37"/>
      <c r="AQ67" s="38"/>
      <c r="AS67" s="34" t="s">
        <v>18</v>
      </c>
      <c r="AT67" s="35">
        <v>55.985999999999997</v>
      </c>
      <c r="AU67" s="36"/>
      <c r="AV67" s="37"/>
      <c r="AW67" s="38"/>
      <c r="AY67" s="34" t="s">
        <v>18</v>
      </c>
      <c r="AZ67" s="35">
        <v>59.466000000000001</v>
      </c>
      <c r="BA67" s="36"/>
      <c r="BB67" s="37"/>
      <c r="BC67" s="38"/>
      <c r="BE67" s="200"/>
    </row>
    <row r="68" spans="2:57" x14ac:dyDescent="0.25">
      <c r="B68" s="39" t="s">
        <v>157</v>
      </c>
      <c r="C68" s="39" t="s">
        <v>20</v>
      </c>
      <c r="D68" s="40">
        <v>70.513000000000005</v>
      </c>
      <c r="E68" s="56"/>
      <c r="F68" s="37"/>
      <c r="G68" s="38"/>
      <c r="I68" s="39" t="s">
        <v>20</v>
      </c>
      <c r="J68" s="40">
        <v>66.22</v>
      </c>
      <c r="K68" s="36"/>
      <c r="L68" s="37"/>
      <c r="M68" s="38"/>
      <c r="O68" s="39" t="s">
        <v>20</v>
      </c>
      <c r="P68" s="40">
        <v>69.075999999999993</v>
      </c>
      <c r="Q68" s="36"/>
      <c r="R68" s="37"/>
      <c r="S68" s="38"/>
      <c r="U68" s="39" t="s">
        <v>20</v>
      </c>
      <c r="V68" s="40">
        <v>76.887</v>
      </c>
      <c r="W68" s="36"/>
      <c r="X68" s="37"/>
      <c r="Y68" s="38"/>
      <c r="AA68" s="39" t="s">
        <v>20</v>
      </c>
      <c r="AB68" s="40">
        <v>76.554000000000002</v>
      </c>
      <c r="AC68" s="36"/>
      <c r="AD68" s="37"/>
      <c r="AE68" s="38"/>
      <c r="AG68" s="39" t="s">
        <v>20</v>
      </c>
      <c r="AH68" s="40">
        <v>69.284999999999997</v>
      </c>
      <c r="AI68" s="36"/>
      <c r="AJ68" s="37"/>
      <c r="AK68" s="38"/>
      <c r="AM68" s="39" t="s">
        <v>20</v>
      </c>
      <c r="AN68" s="40">
        <v>70.17</v>
      </c>
      <c r="AO68" s="36"/>
      <c r="AP68" s="37"/>
      <c r="AQ68" s="38"/>
      <c r="AS68" s="39" t="s">
        <v>20</v>
      </c>
      <c r="AT68" s="40">
        <v>72.075000000000003</v>
      </c>
      <c r="AU68" s="36"/>
      <c r="AV68" s="37"/>
      <c r="AW68" s="38"/>
      <c r="AY68" s="39" t="s">
        <v>20</v>
      </c>
      <c r="AZ68" s="40">
        <v>76.554000000000002</v>
      </c>
      <c r="BA68" s="36"/>
      <c r="BB68" s="37"/>
      <c r="BC68" s="38"/>
      <c r="BE68" s="200"/>
    </row>
    <row r="69" spans="2:57" x14ac:dyDescent="0.25">
      <c r="B69" s="41" t="s">
        <v>157</v>
      </c>
      <c r="C69" s="41" t="s">
        <v>21</v>
      </c>
      <c r="D69" s="42"/>
      <c r="E69" s="43">
        <v>100</v>
      </c>
      <c r="F69" s="44">
        <v>0.13980000000000001</v>
      </c>
      <c r="G69" s="45">
        <v>49.581899999999997</v>
      </c>
      <c r="I69" s="41" t="s">
        <v>21</v>
      </c>
      <c r="J69" s="42"/>
      <c r="K69" s="43">
        <v>100</v>
      </c>
      <c r="L69" s="44">
        <v>0.1313</v>
      </c>
      <c r="M69" s="45">
        <v>46.561100000000003</v>
      </c>
      <c r="O69" s="41" t="s">
        <v>21</v>
      </c>
      <c r="P69" s="42"/>
      <c r="Q69" s="43">
        <v>100</v>
      </c>
      <c r="R69" s="44">
        <v>0.13700000000000001</v>
      </c>
      <c r="S69" s="45">
        <v>48.563600000000001</v>
      </c>
      <c r="U69" s="41" t="s">
        <v>21</v>
      </c>
      <c r="V69" s="42"/>
      <c r="W69" s="43">
        <v>100</v>
      </c>
      <c r="X69" s="44">
        <v>0.15240000000000001</v>
      </c>
      <c r="Y69" s="45">
        <v>54.069899999999997</v>
      </c>
      <c r="AA69" s="41" t="s">
        <v>21</v>
      </c>
      <c r="AB69" s="42"/>
      <c r="AC69" s="43">
        <v>100</v>
      </c>
      <c r="AD69" s="44">
        <v>0.15179999999999999</v>
      </c>
      <c r="AE69" s="45">
        <v>53.8262</v>
      </c>
      <c r="AG69" s="41" t="s">
        <v>21</v>
      </c>
      <c r="AH69" s="42"/>
      <c r="AI69" s="43">
        <v>100</v>
      </c>
      <c r="AJ69" s="44">
        <v>0.13739999999999999</v>
      </c>
      <c r="AK69" s="45">
        <v>48.713000000000001</v>
      </c>
      <c r="AM69" s="41" t="s">
        <v>21</v>
      </c>
      <c r="AN69" s="42"/>
      <c r="AO69" s="43">
        <v>100</v>
      </c>
      <c r="AP69" s="44">
        <v>0.1391</v>
      </c>
      <c r="AQ69" s="45">
        <v>49.344099999999997</v>
      </c>
      <c r="AS69" s="41" t="s">
        <v>21</v>
      </c>
      <c r="AT69" s="42"/>
      <c r="AU69" s="43">
        <v>100</v>
      </c>
      <c r="AV69" s="44">
        <v>0.1429</v>
      </c>
      <c r="AW69" s="45">
        <v>50.679900000000004</v>
      </c>
      <c r="AY69" s="41" t="s">
        <v>21</v>
      </c>
      <c r="AZ69" s="42"/>
      <c r="BA69" s="43">
        <v>100</v>
      </c>
      <c r="BB69" s="44">
        <v>0.15179999999999999</v>
      </c>
      <c r="BC69" s="45">
        <v>53.8262</v>
      </c>
      <c r="BE69" s="200"/>
    </row>
    <row r="70" spans="2:57" x14ac:dyDescent="0.25">
      <c r="B70" s="47"/>
      <c r="C70" s="47"/>
      <c r="D70" s="48"/>
      <c r="E70" s="49"/>
      <c r="F70" s="50"/>
      <c r="G70" s="50"/>
      <c r="J70" s="51"/>
      <c r="K70" s="52"/>
      <c r="L70" s="53"/>
      <c r="M70" s="53"/>
      <c r="P70" s="51"/>
      <c r="Q70" s="52"/>
      <c r="R70" s="53"/>
      <c r="S70" s="53"/>
      <c r="V70" s="51"/>
      <c r="W70" s="52"/>
      <c r="X70" s="53"/>
      <c r="Y70" s="53"/>
      <c r="AB70" s="51"/>
      <c r="AC70" s="52"/>
      <c r="AD70" s="53"/>
      <c r="AE70" s="53"/>
      <c r="AH70" s="51"/>
      <c r="AI70" s="52"/>
      <c r="AJ70" s="53"/>
      <c r="AK70" s="53"/>
      <c r="AN70" s="51"/>
      <c r="AO70" s="52"/>
      <c r="AP70" s="53"/>
      <c r="AQ70" s="53"/>
      <c r="AT70" s="51"/>
      <c r="AU70" s="52"/>
      <c r="AV70" s="53"/>
      <c r="AW70" s="53"/>
      <c r="AZ70" s="51"/>
      <c r="BA70" s="52"/>
      <c r="BB70" s="53"/>
      <c r="BC70" s="53"/>
    </row>
    <row r="71" spans="2:57" x14ac:dyDescent="0.25">
      <c r="B71" s="215" t="s">
        <v>158</v>
      </c>
      <c r="C71" s="216"/>
      <c r="D71" s="216"/>
      <c r="E71" s="216"/>
      <c r="F71" s="216"/>
      <c r="G71" s="217"/>
      <c r="J71" s="4"/>
      <c r="K71" s="4"/>
      <c r="L71" s="4"/>
      <c r="M71" s="4"/>
      <c r="P71" s="4"/>
      <c r="Q71" s="4"/>
      <c r="R71" s="4"/>
      <c r="S71" s="4"/>
      <c r="V71" s="4"/>
      <c r="W71" s="4"/>
      <c r="X71" s="4"/>
      <c r="Y71" s="4"/>
      <c r="AB71" s="4"/>
      <c r="AC71" s="4"/>
      <c r="AD71" s="4"/>
      <c r="AE71" s="4"/>
      <c r="AH71" s="4"/>
      <c r="AI71" s="4"/>
      <c r="AJ71" s="4"/>
      <c r="AK71" s="4"/>
      <c r="AN71" s="4"/>
      <c r="AO71" s="4"/>
      <c r="AP71" s="4"/>
      <c r="AQ71" s="4"/>
      <c r="AT71" s="4"/>
      <c r="AU71" s="4"/>
      <c r="AV71" s="4"/>
      <c r="AW71" s="4"/>
      <c r="AZ71" s="4"/>
      <c r="BA71" s="4"/>
      <c r="BB71" s="4"/>
      <c r="BC71" s="4"/>
    </row>
    <row r="72" spans="2:57" x14ac:dyDescent="0.25">
      <c r="B72" s="55" t="s">
        <v>159</v>
      </c>
      <c r="C72" s="55" t="s">
        <v>18</v>
      </c>
      <c r="D72" s="35">
        <v>90</v>
      </c>
      <c r="E72" s="69"/>
      <c r="F72" s="70"/>
      <c r="G72" s="71"/>
      <c r="I72" s="55" t="s">
        <v>18</v>
      </c>
      <c r="J72" s="35">
        <v>84.52</v>
      </c>
      <c r="K72" s="69"/>
      <c r="L72" s="70"/>
      <c r="M72" s="71"/>
      <c r="O72" s="55" t="s">
        <v>18</v>
      </c>
      <c r="P72" s="35">
        <v>88.165000000000006</v>
      </c>
      <c r="Q72" s="69"/>
      <c r="R72" s="70"/>
      <c r="S72" s="71"/>
      <c r="U72" s="55" t="s">
        <v>18</v>
      </c>
      <c r="V72" s="35">
        <v>98.135999999999996</v>
      </c>
      <c r="W72" s="69"/>
      <c r="X72" s="70"/>
      <c r="Y72" s="71"/>
      <c r="AA72" s="55" t="s">
        <v>18</v>
      </c>
      <c r="AB72" s="35">
        <v>97.710999999999999</v>
      </c>
      <c r="AC72" s="69"/>
      <c r="AD72" s="70"/>
      <c r="AE72" s="71"/>
      <c r="AG72" s="55" t="s">
        <v>18</v>
      </c>
      <c r="AH72" s="35">
        <v>88.432000000000002</v>
      </c>
      <c r="AI72" s="69"/>
      <c r="AJ72" s="70"/>
      <c r="AK72" s="71"/>
      <c r="AM72" s="55" t="s">
        <v>18</v>
      </c>
      <c r="AN72" s="35">
        <v>89.563000000000002</v>
      </c>
      <c r="AO72" s="69"/>
      <c r="AP72" s="70"/>
      <c r="AQ72" s="71"/>
      <c r="AS72" s="55" t="s">
        <v>18</v>
      </c>
      <c r="AT72" s="35">
        <v>91.994</v>
      </c>
      <c r="AU72" s="69"/>
      <c r="AV72" s="70"/>
      <c r="AW72" s="71"/>
      <c r="AY72" s="55" t="s">
        <v>18</v>
      </c>
      <c r="AZ72" s="35">
        <v>97.710999999999999</v>
      </c>
      <c r="BA72" s="69"/>
      <c r="BB72" s="70"/>
      <c r="BC72" s="71"/>
      <c r="BE72" s="200"/>
    </row>
    <row r="73" spans="2:57" x14ac:dyDescent="0.25">
      <c r="B73" s="72" t="s">
        <v>159</v>
      </c>
      <c r="C73" s="72" t="s">
        <v>20</v>
      </c>
      <c r="D73" s="40">
        <v>109.78</v>
      </c>
      <c r="E73" s="73"/>
      <c r="F73" s="74"/>
      <c r="G73" s="75"/>
      <c r="I73" s="72" t="s">
        <v>20</v>
      </c>
      <c r="J73" s="40">
        <v>103.096</v>
      </c>
      <c r="K73" s="73"/>
      <c r="L73" s="74"/>
      <c r="M73" s="75"/>
      <c r="O73" s="72" t="s">
        <v>20</v>
      </c>
      <c r="P73" s="40">
        <v>107.542</v>
      </c>
      <c r="Q73" s="73"/>
      <c r="R73" s="74"/>
      <c r="S73" s="75"/>
      <c r="U73" s="72" t="s">
        <v>20</v>
      </c>
      <c r="V73" s="40">
        <v>119.70399999999999</v>
      </c>
      <c r="W73" s="73"/>
      <c r="X73" s="74"/>
      <c r="Y73" s="75"/>
      <c r="AA73" s="72" t="s">
        <v>20</v>
      </c>
      <c r="AB73" s="40">
        <v>119.185</v>
      </c>
      <c r="AC73" s="73"/>
      <c r="AD73" s="74"/>
      <c r="AE73" s="75"/>
      <c r="AG73" s="72" t="s">
        <v>20</v>
      </c>
      <c r="AH73" s="40">
        <v>107.86799999999999</v>
      </c>
      <c r="AI73" s="73"/>
      <c r="AJ73" s="74"/>
      <c r="AK73" s="75"/>
      <c r="AM73" s="72" t="s">
        <v>20</v>
      </c>
      <c r="AN73" s="40">
        <v>109.247</v>
      </c>
      <c r="AO73" s="73"/>
      <c r="AP73" s="74"/>
      <c r="AQ73" s="75"/>
      <c r="AS73" s="72" t="s">
        <v>20</v>
      </c>
      <c r="AT73" s="40">
        <v>112.212</v>
      </c>
      <c r="AU73" s="73"/>
      <c r="AV73" s="74"/>
      <c r="AW73" s="75"/>
      <c r="AY73" s="72" t="s">
        <v>20</v>
      </c>
      <c r="AZ73" s="40">
        <v>119.185</v>
      </c>
      <c r="BA73" s="73"/>
      <c r="BB73" s="74"/>
      <c r="BC73" s="75"/>
      <c r="BE73" s="200"/>
    </row>
    <row r="74" spans="2:57" x14ac:dyDescent="0.25">
      <c r="B74" s="72" t="s">
        <v>159</v>
      </c>
      <c r="C74" s="72" t="s">
        <v>31</v>
      </c>
      <c r="D74" s="40">
        <v>123.554</v>
      </c>
      <c r="E74" s="73"/>
      <c r="F74" s="74"/>
      <c r="G74" s="75"/>
      <c r="I74" s="72" t="s">
        <v>31</v>
      </c>
      <c r="J74" s="40">
        <v>116.03100000000001</v>
      </c>
      <c r="K74" s="73"/>
      <c r="L74" s="74"/>
      <c r="M74" s="75"/>
      <c r="O74" s="72" t="s">
        <v>31</v>
      </c>
      <c r="P74" s="40">
        <v>121.035</v>
      </c>
      <c r="Q74" s="73"/>
      <c r="R74" s="74"/>
      <c r="S74" s="75"/>
      <c r="U74" s="72" t="s">
        <v>31</v>
      </c>
      <c r="V74" s="40">
        <v>134.72300000000001</v>
      </c>
      <c r="W74" s="73"/>
      <c r="X74" s="74"/>
      <c r="Y74" s="75"/>
      <c r="AA74" s="72" t="s">
        <v>31</v>
      </c>
      <c r="AB74" s="40">
        <v>134.13900000000001</v>
      </c>
      <c r="AC74" s="73"/>
      <c r="AD74" s="74"/>
      <c r="AE74" s="75"/>
      <c r="AG74" s="72" t="s">
        <v>31</v>
      </c>
      <c r="AH74" s="40">
        <v>121.402</v>
      </c>
      <c r="AI74" s="73"/>
      <c r="AJ74" s="74"/>
      <c r="AK74" s="75"/>
      <c r="AM74" s="72" t="s">
        <v>31</v>
      </c>
      <c r="AN74" s="40">
        <v>122.95399999999999</v>
      </c>
      <c r="AO74" s="73"/>
      <c r="AP74" s="74"/>
      <c r="AQ74" s="75"/>
      <c r="AS74" s="72" t="s">
        <v>31</v>
      </c>
      <c r="AT74" s="40">
        <v>126.291</v>
      </c>
      <c r="AU74" s="73"/>
      <c r="AV74" s="74"/>
      <c r="AW74" s="75"/>
      <c r="AY74" s="72" t="s">
        <v>31</v>
      </c>
      <c r="AZ74" s="40">
        <v>134.13900000000001</v>
      </c>
      <c r="BA74" s="73"/>
      <c r="BB74" s="74"/>
      <c r="BC74" s="75"/>
      <c r="BE74" s="200"/>
    </row>
    <row r="75" spans="2:57" x14ac:dyDescent="0.25">
      <c r="B75" s="76" t="s">
        <v>159</v>
      </c>
      <c r="C75" s="76" t="s">
        <v>32</v>
      </c>
      <c r="D75" s="42">
        <v>158.14699999999999</v>
      </c>
      <c r="E75" s="77"/>
      <c r="F75" s="78"/>
      <c r="G75" s="79"/>
      <c r="I75" s="76" t="s">
        <v>32</v>
      </c>
      <c r="J75" s="42">
        <v>148.518</v>
      </c>
      <c r="K75" s="77"/>
      <c r="L75" s="78"/>
      <c r="M75" s="79"/>
      <c r="O75" s="76" t="s">
        <v>32</v>
      </c>
      <c r="P75" s="42">
        <v>154.923</v>
      </c>
      <c r="Q75" s="77"/>
      <c r="R75" s="78"/>
      <c r="S75" s="79"/>
      <c r="U75" s="76" t="s">
        <v>32</v>
      </c>
      <c r="V75" s="42">
        <v>172.44399999999999</v>
      </c>
      <c r="W75" s="77"/>
      <c r="X75" s="78"/>
      <c r="Y75" s="79"/>
      <c r="AA75" s="76" t="s">
        <v>32</v>
      </c>
      <c r="AB75" s="42">
        <v>171.696</v>
      </c>
      <c r="AC75" s="77"/>
      <c r="AD75" s="78"/>
      <c r="AE75" s="79"/>
      <c r="AG75" s="76" t="s">
        <v>32</v>
      </c>
      <c r="AH75" s="42">
        <v>155.392</v>
      </c>
      <c r="AI75" s="77"/>
      <c r="AJ75" s="78"/>
      <c r="AK75" s="79"/>
      <c r="AM75" s="76" t="s">
        <v>32</v>
      </c>
      <c r="AN75" s="42">
        <v>157.37899999999999</v>
      </c>
      <c r="AO75" s="77"/>
      <c r="AP75" s="78"/>
      <c r="AQ75" s="79"/>
      <c r="AS75" s="76" t="s">
        <v>32</v>
      </c>
      <c r="AT75" s="42">
        <v>161.65100000000001</v>
      </c>
      <c r="AU75" s="77"/>
      <c r="AV75" s="78"/>
      <c r="AW75" s="79"/>
      <c r="AY75" s="76" t="s">
        <v>32</v>
      </c>
      <c r="AZ75" s="42">
        <v>171.696</v>
      </c>
      <c r="BA75" s="77"/>
      <c r="BB75" s="78"/>
      <c r="BC75" s="79"/>
      <c r="BE75" s="200"/>
    </row>
    <row r="76" spans="2:57" x14ac:dyDescent="0.25">
      <c r="B76" s="55" t="s">
        <v>160</v>
      </c>
      <c r="C76" s="55" t="s">
        <v>18</v>
      </c>
      <c r="D76" s="35">
        <v>89</v>
      </c>
      <c r="E76" s="73"/>
      <c r="F76" s="74"/>
      <c r="G76" s="75"/>
      <c r="I76" s="55" t="s">
        <v>18</v>
      </c>
      <c r="J76" s="35">
        <v>83.581000000000003</v>
      </c>
      <c r="K76" s="73"/>
      <c r="L76" s="74"/>
      <c r="M76" s="75"/>
      <c r="O76" s="55" t="s">
        <v>18</v>
      </c>
      <c r="P76" s="35">
        <v>87.186000000000007</v>
      </c>
      <c r="Q76" s="73"/>
      <c r="R76" s="74"/>
      <c r="S76" s="75"/>
      <c r="U76" s="55" t="s">
        <v>18</v>
      </c>
      <c r="V76" s="35">
        <v>97.046000000000006</v>
      </c>
      <c r="W76" s="73"/>
      <c r="X76" s="74"/>
      <c r="Y76" s="75"/>
      <c r="AA76" s="55" t="s">
        <v>18</v>
      </c>
      <c r="AB76" s="35">
        <v>96.625</v>
      </c>
      <c r="AC76" s="73"/>
      <c r="AD76" s="74"/>
      <c r="AE76" s="75"/>
      <c r="AG76" s="55" t="s">
        <v>18</v>
      </c>
      <c r="AH76" s="35">
        <v>87.45</v>
      </c>
      <c r="AI76" s="73"/>
      <c r="AJ76" s="74"/>
      <c r="AK76" s="75"/>
      <c r="AM76" s="55" t="s">
        <v>18</v>
      </c>
      <c r="AN76" s="35">
        <v>88.567999999999998</v>
      </c>
      <c r="AO76" s="73"/>
      <c r="AP76" s="74"/>
      <c r="AQ76" s="75"/>
      <c r="AS76" s="55" t="s">
        <v>18</v>
      </c>
      <c r="AT76" s="35">
        <v>90.971999999999994</v>
      </c>
      <c r="AU76" s="73"/>
      <c r="AV76" s="74"/>
      <c r="AW76" s="75"/>
      <c r="AY76" s="55" t="s">
        <v>18</v>
      </c>
      <c r="AZ76" s="35">
        <v>96.625</v>
      </c>
      <c r="BA76" s="73"/>
      <c r="BB76" s="74"/>
      <c r="BC76" s="75"/>
      <c r="BE76" s="200"/>
    </row>
    <row r="77" spans="2:57" x14ac:dyDescent="0.25">
      <c r="B77" s="72" t="s">
        <v>160</v>
      </c>
      <c r="C77" s="72" t="s">
        <v>20</v>
      </c>
      <c r="D77" s="40">
        <v>108.56100000000001</v>
      </c>
      <c r="E77" s="73"/>
      <c r="F77" s="74"/>
      <c r="G77" s="75"/>
      <c r="I77" s="72" t="s">
        <v>20</v>
      </c>
      <c r="J77" s="40">
        <v>101.95099999999999</v>
      </c>
      <c r="K77" s="73"/>
      <c r="L77" s="74"/>
      <c r="M77" s="75"/>
      <c r="O77" s="72" t="s">
        <v>20</v>
      </c>
      <c r="P77" s="40">
        <v>106.348</v>
      </c>
      <c r="Q77" s="73"/>
      <c r="R77" s="74"/>
      <c r="S77" s="75"/>
      <c r="U77" s="72" t="s">
        <v>20</v>
      </c>
      <c r="V77" s="40">
        <v>118.375</v>
      </c>
      <c r="W77" s="73"/>
      <c r="X77" s="74"/>
      <c r="Y77" s="75"/>
      <c r="AA77" s="72" t="s">
        <v>20</v>
      </c>
      <c r="AB77" s="40">
        <v>117.86199999999999</v>
      </c>
      <c r="AC77" s="73"/>
      <c r="AD77" s="74"/>
      <c r="AE77" s="75"/>
      <c r="AG77" s="72" t="s">
        <v>20</v>
      </c>
      <c r="AH77" s="40">
        <v>106.67</v>
      </c>
      <c r="AI77" s="73"/>
      <c r="AJ77" s="74"/>
      <c r="AK77" s="75"/>
      <c r="AM77" s="72" t="s">
        <v>20</v>
      </c>
      <c r="AN77" s="40">
        <v>108.03400000000001</v>
      </c>
      <c r="AO77" s="73"/>
      <c r="AP77" s="74"/>
      <c r="AQ77" s="75"/>
      <c r="AS77" s="72" t="s">
        <v>20</v>
      </c>
      <c r="AT77" s="40">
        <v>110.96599999999999</v>
      </c>
      <c r="AU77" s="73"/>
      <c r="AV77" s="74"/>
      <c r="AW77" s="75"/>
      <c r="AY77" s="72" t="s">
        <v>20</v>
      </c>
      <c r="AZ77" s="40">
        <v>117.86199999999999</v>
      </c>
      <c r="BA77" s="73"/>
      <c r="BB77" s="74"/>
      <c r="BC77" s="75"/>
      <c r="BE77" s="200"/>
    </row>
    <row r="78" spans="2:57" x14ac:dyDescent="0.25">
      <c r="B78" s="72" t="s">
        <v>160</v>
      </c>
      <c r="C78" s="72" t="s">
        <v>31</v>
      </c>
      <c r="D78" s="40">
        <v>122.181</v>
      </c>
      <c r="E78" s="73"/>
      <c r="F78" s="74"/>
      <c r="G78" s="75"/>
      <c r="I78" s="72" t="s">
        <v>31</v>
      </c>
      <c r="J78" s="40">
        <v>114.742</v>
      </c>
      <c r="K78" s="73"/>
      <c r="L78" s="74"/>
      <c r="M78" s="75"/>
      <c r="O78" s="72" t="s">
        <v>31</v>
      </c>
      <c r="P78" s="40">
        <v>119.69</v>
      </c>
      <c r="Q78" s="73"/>
      <c r="R78" s="74"/>
      <c r="S78" s="75"/>
      <c r="U78" s="72" t="s">
        <v>31</v>
      </c>
      <c r="V78" s="40">
        <v>133.226</v>
      </c>
      <c r="W78" s="73"/>
      <c r="X78" s="74"/>
      <c r="Y78" s="75"/>
      <c r="AA78" s="72" t="s">
        <v>31</v>
      </c>
      <c r="AB78" s="40">
        <v>132.649</v>
      </c>
      <c r="AC78" s="73"/>
      <c r="AD78" s="74"/>
      <c r="AE78" s="75"/>
      <c r="AG78" s="72" t="s">
        <v>31</v>
      </c>
      <c r="AH78" s="40">
        <v>120.053</v>
      </c>
      <c r="AI78" s="73"/>
      <c r="AJ78" s="74"/>
      <c r="AK78" s="75"/>
      <c r="AM78" s="72" t="s">
        <v>31</v>
      </c>
      <c r="AN78" s="40">
        <v>121.587</v>
      </c>
      <c r="AO78" s="73"/>
      <c r="AP78" s="74"/>
      <c r="AQ78" s="75"/>
      <c r="AS78" s="72" t="s">
        <v>31</v>
      </c>
      <c r="AT78" s="40">
        <v>124.88800000000001</v>
      </c>
      <c r="AU78" s="73"/>
      <c r="AV78" s="74"/>
      <c r="AW78" s="75"/>
      <c r="AY78" s="72" t="s">
        <v>31</v>
      </c>
      <c r="AZ78" s="40">
        <v>132.649</v>
      </c>
      <c r="BA78" s="73"/>
      <c r="BB78" s="74"/>
      <c r="BC78" s="75"/>
      <c r="BE78" s="200"/>
    </row>
    <row r="79" spans="2:57" x14ac:dyDescent="0.25">
      <c r="B79" s="76" t="s">
        <v>160</v>
      </c>
      <c r="C79" s="76" t="s">
        <v>32</v>
      </c>
      <c r="D79" s="42">
        <v>156.38999999999999</v>
      </c>
      <c r="E79" s="77"/>
      <c r="F79" s="78"/>
      <c r="G79" s="79"/>
      <c r="I79" s="76" t="s">
        <v>32</v>
      </c>
      <c r="J79" s="42">
        <v>146.86799999999999</v>
      </c>
      <c r="K79" s="77"/>
      <c r="L79" s="78"/>
      <c r="M79" s="79"/>
      <c r="O79" s="76" t="s">
        <v>32</v>
      </c>
      <c r="P79" s="42">
        <v>153.202</v>
      </c>
      <c r="Q79" s="77"/>
      <c r="R79" s="78"/>
      <c r="S79" s="79"/>
      <c r="U79" s="76" t="s">
        <v>32</v>
      </c>
      <c r="V79" s="42">
        <v>170.52799999999999</v>
      </c>
      <c r="W79" s="77"/>
      <c r="X79" s="78"/>
      <c r="Y79" s="79"/>
      <c r="AA79" s="76" t="s">
        <v>32</v>
      </c>
      <c r="AB79" s="42">
        <v>169.78800000000001</v>
      </c>
      <c r="AC79" s="77"/>
      <c r="AD79" s="78"/>
      <c r="AE79" s="79"/>
      <c r="AG79" s="76" t="s">
        <v>32</v>
      </c>
      <c r="AH79" s="42">
        <v>153.666</v>
      </c>
      <c r="AI79" s="77"/>
      <c r="AJ79" s="78"/>
      <c r="AK79" s="79"/>
      <c r="AM79" s="76" t="s">
        <v>32</v>
      </c>
      <c r="AN79" s="42">
        <v>155.63</v>
      </c>
      <c r="AO79" s="77"/>
      <c r="AP79" s="78"/>
      <c r="AQ79" s="79"/>
      <c r="AS79" s="76" t="s">
        <v>32</v>
      </c>
      <c r="AT79" s="42">
        <v>159.85499999999999</v>
      </c>
      <c r="AU79" s="77"/>
      <c r="AV79" s="78"/>
      <c r="AW79" s="79"/>
      <c r="AY79" s="76" t="s">
        <v>32</v>
      </c>
      <c r="AZ79" s="42">
        <v>169.78800000000001</v>
      </c>
      <c r="BA79" s="77"/>
      <c r="BB79" s="78"/>
      <c r="BC79" s="79"/>
      <c r="BE79" s="200"/>
    </row>
    <row r="80" spans="2:57" x14ac:dyDescent="0.25">
      <c r="B80" s="202"/>
      <c r="C80" s="202"/>
      <c r="D80" s="203"/>
      <c r="E80" s="204"/>
      <c r="F80" s="205"/>
      <c r="G80" s="205"/>
      <c r="H80" s="206"/>
      <c r="I80" s="202"/>
      <c r="J80" s="203"/>
      <c r="K80" s="204"/>
      <c r="L80" s="205"/>
      <c r="M80" s="205"/>
      <c r="N80" s="207"/>
      <c r="O80" s="202"/>
      <c r="P80" s="203"/>
      <c r="Q80" s="204"/>
      <c r="R80" s="205"/>
      <c r="S80" s="205"/>
      <c r="T80" s="206"/>
      <c r="U80" s="202"/>
      <c r="V80" s="203"/>
      <c r="W80" s="204"/>
      <c r="X80" s="205"/>
      <c r="Y80" s="205"/>
      <c r="Z80" s="206"/>
      <c r="AA80" s="202"/>
      <c r="AB80" s="203"/>
      <c r="AC80" s="204"/>
      <c r="AD80" s="205"/>
      <c r="AE80" s="205"/>
      <c r="AF80" s="206"/>
      <c r="AG80" s="202"/>
      <c r="AH80" s="203"/>
      <c r="AI80" s="204"/>
      <c r="AJ80" s="205"/>
      <c r="AK80" s="205"/>
      <c r="AL80" s="207"/>
      <c r="AM80" s="202"/>
      <c r="AN80" s="203"/>
      <c r="AO80" s="204"/>
      <c r="AP80" s="205"/>
      <c r="AQ80" s="205"/>
      <c r="AR80" s="206"/>
      <c r="AS80" s="202"/>
      <c r="AT80" s="203"/>
      <c r="AU80" s="204"/>
      <c r="AV80" s="205"/>
      <c r="AW80" s="205"/>
      <c r="AX80" s="206"/>
      <c r="AY80" s="202"/>
      <c r="AZ80" s="203"/>
      <c r="BA80" s="204"/>
      <c r="BB80" s="205"/>
      <c r="BC80" s="205"/>
      <c r="BE80" s="200"/>
    </row>
    <row r="81" spans="2:57" x14ac:dyDescent="0.25">
      <c r="B81" s="202"/>
      <c r="C81" s="202"/>
      <c r="D81" s="203"/>
      <c r="E81" s="204"/>
      <c r="F81" s="205"/>
      <c r="G81" s="205"/>
      <c r="H81" s="206"/>
      <c r="I81" s="202"/>
      <c r="J81" s="203"/>
      <c r="K81" s="204"/>
      <c r="L81" s="205"/>
      <c r="M81" s="205"/>
      <c r="N81" s="207"/>
      <c r="O81" s="202"/>
      <c r="P81" s="203"/>
      <c r="Q81" s="204"/>
      <c r="R81" s="205"/>
      <c r="S81" s="205"/>
      <c r="T81" s="206"/>
      <c r="U81" s="202"/>
      <c r="V81" s="203"/>
      <c r="W81" s="204"/>
      <c r="X81" s="205"/>
      <c r="Y81" s="205"/>
      <c r="Z81" s="206"/>
      <c r="AA81" s="202"/>
      <c r="AB81" s="203"/>
      <c r="AC81" s="204"/>
      <c r="AD81" s="205"/>
      <c r="AE81" s="205"/>
      <c r="AF81" s="206"/>
      <c r="AG81" s="202"/>
      <c r="AH81" s="203"/>
      <c r="AI81" s="204"/>
      <c r="AJ81" s="205"/>
      <c r="AK81" s="205"/>
      <c r="AL81" s="207"/>
      <c r="AM81" s="202"/>
      <c r="AN81" s="203"/>
      <c r="AO81" s="204"/>
      <c r="AP81" s="205"/>
      <c r="AQ81" s="205"/>
      <c r="AR81" s="206"/>
      <c r="AS81" s="202"/>
      <c r="AT81" s="203"/>
      <c r="AU81" s="204"/>
      <c r="AV81" s="205"/>
      <c r="AW81" s="205"/>
      <c r="AX81" s="206"/>
      <c r="AY81" s="202"/>
      <c r="AZ81" s="203"/>
      <c r="BA81" s="204"/>
      <c r="BB81" s="205"/>
      <c r="BC81" s="205"/>
      <c r="BE81" s="200"/>
    </row>
    <row r="82" spans="2:57" x14ac:dyDescent="0.25">
      <c r="B82" s="212" t="s">
        <v>161</v>
      </c>
      <c r="C82" s="213"/>
      <c r="D82" s="213"/>
      <c r="E82" s="213"/>
      <c r="F82" s="213"/>
      <c r="G82" s="214"/>
      <c r="H82" s="206"/>
      <c r="I82" s="206"/>
      <c r="J82" s="208"/>
      <c r="K82" s="208"/>
      <c r="L82" s="209"/>
      <c r="M82" s="209"/>
      <c r="N82" s="207"/>
      <c r="O82" s="206"/>
      <c r="P82" s="208"/>
      <c r="Q82" s="208"/>
      <c r="R82" s="209"/>
      <c r="S82" s="209"/>
      <c r="T82" s="206"/>
      <c r="U82" s="206"/>
      <c r="V82" s="208"/>
      <c r="W82" s="208"/>
      <c r="X82" s="209"/>
      <c r="Y82" s="209"/>
      <c r="Z82" s="206"/>
      <c r="AA82" s="206"/>
      <c r="AB82" s="208"/>
      <c r="AC82" s="208"/>
      <c r="AD82" s="209"/>
      <c r="AE82" s="209"/>
      <c r="AF82" s="206"/>
      <c r="AG82" s="206"/>
      <c r="AH82" s="208"/>
      <c r="AI82" s="208"/>
      <c r="AJ82" s="209"/>
      <c r="AK82" s="209"/>
      <c r="AL82" s="207"/>
      <c r="AM82" s="206"/>
      <c r="AN82" s="208"/>
      <c r="AO82" s="208"/>
      <c r="AP82" s="209"/>
      <c r="AQ82" s="209"/>
      <c r="AR82" s="206"/>
      <c r="AS82" s="206"/>
      <c r="AT82" s="208"/>
      <c r="AU82" s="208"/>
      <c r="AV82" s="209"/>
      <c r="AW82" s="209"/>
      <c r="AX82" s="206"/>
      <c r="AY82" s="206"/>
      <c r="AZ82" s="208"/>
      <c r="BA82" s="208"/>
      <c r="BB82" s="209"/>
      <c r="BC82" s="209"/>
    </row>
    <row r="83" spans="2:57" s="7" customFormat="1" x14ac:dyDescent="0.25">
      <c r="B83" s="25" t="s">
        <v>162</v>
      </c>
      <c r="C83" s="25" t="s">
        <v>18</v>
      </c>
      <c r="D83" s="26">
        <v>120.8</v>
      </c>
      <c r="E83" s="33"/>
      <c r="F83" s="28"/>
      <c r="G83" s="29"/>
      <c r="I83" s="25" t="s">
        <v>18</v>
      </c>
      <c r="J83" s="26">
        <v>117.194</v>
      </c>
      <c r="K83" s="30"/>
      <c r="L83" s="31"/>
      <c r="M83" s="32"/>
      <c r="N83"/>
      <c r="O83" s="25" t="s">
        <v>18</v>
      </c>
      <c r="P83" s="26">
        <v>120.081</v>
      </c>
      <c r="Q83" s="30"/>
      <c r="R83" s="31"/>
      <c r="S83" s="32"/>
      <c r="U83" s="25" t="s">
        <v>18</v>
      </c>
      <c r="V83" s="26">
        <v>126.15600000000001</v>
      </c>
      <c r="W83" s="30"/>
      <c r="X83" s="31"/>
      <c r="Y83" s="32"/>
      <c r="AA83" s="25" t="s">
        <v>18</v>
      </c>
      <c r="AB83" s="26">
        <v>124.771</v>
      </c>
      <c r="AC83" s="30"/>
      <c r="AD83" s="31"/>
      <c r="AE83" s="32"/>
      <c r="AG83" s="25" t="s">
        <v>18</v>
      </c>
      <c r="AH83" s="26">
        <v>119.94499999999999</v>
      </c>
      <c r="AI83" s="30"/>
      <c r="AJ83" s="31"/>
      <c r="AK83" s="32"/>
      <c r="AL83"/>
      <c r="AM83" s="25" t="s">
        <v>18</v>
      </c>
      <c r="AN83" s="26">
        <v>120.678</v>
      </c>
      <c r="AO83" s="30"/>
      <c r="AP83" s="31"/>
      <c r="AQ83" s="32"/>
      <c r="AS83" s="25" t="s">
        <v>18</v>
      </c>
      <c r="AT83" s="26">
        <v>122.27800000000001</v>
      </c>
      <c r="AU83" s="30"/>
      <c r="AV83" s="31"/>
      <c r="AW83" s="32"/>
      <c r="AY83" s="25" t="s">
        <v>18</v>
      </c>
      <c r="AZ83" s="26">
        <v>124.771</v>
      </c>
      <c r="BA83" s="30"/>
      <c r="BB83" s="31"/>
      <c r="BC83" s="32"/>
      <c r="BE83" s="201"/>
    </row>
    <row r="84" spans="2:57" x14ac:dyDescent="0.25">
      <c r="B84" s="25" t="s">
        <v>163</v>
      </c>
      <c r="C84" s="25" t="s">
        <v>18</v>
      </c>
      <c r="D84" s="26">
        <v>132.41</v>
      </c>
      <c r="E84" s="27"/>
      <c r="F84" s="28"/>
      <c r="G84" s="29"/>
      <c r="I84" s="25" t="s">
        <v>18</v>
      </c>
      <c r="J84" s="26">
        <v>128.101</v>
      </c>
      <c r="K84" s="27"/>
      <c r="L84" s="28"/>
      <c r="M84" s="29"/>
      <c r="O84" s="25" t="s">
        <v>18</v>
      </c>
      <c r="P84" s="26">
        <v>131.55099999999999</v>
      </c>
      <c r="Q84" s="27"/>
      <c r="R84" s="28"/>
      <c r="S84" s="29"/>
      <c r="U84" s="25" t="s">
        <v>18</v>
      </c>
      <c r="V84" s="26">
        <v>138.81100000000001</v>
      </c>
      <c r="W84" s="27"/>
      <c r="X84" s="28"/>
      <c r="Y84" s="29"/>
      <c r="AA84" s="25" t="s">
        <v>18</v>
      </c>
      <c r="AB84" s="26">
        <v>137.15600000000001</v>
      </c>
      <c r="AC84" s="27"/>
      <c r="AD84" s="28"/>
      <c r="AE84" s="29"/>
      <c r="AG84" s="25" t="s">
        <v>18</v>
      </c>
      <c r="AH84" s="26">
        <v>131.38800000000001</v>
      </c>
      <c r="AI84" s="27"/>
      <c r="AJ84" s="28"/>
      <c r="AK84" s="29"/>
      <c r="AM84" s="25" t="s">
        <v>18</v>
      </c>
      <c r="AN84" s="26">
        <v>132.26499999999999</v>
      </c>
      <c r="AO84" s="27"/>
      <c r="AP84" s="28"/>
      <c r="AQ84" s="29"/>
      <c r="AS84" s="25" t="s">
        <v>18</v>
      </c>
      <c r="AT84" s="26">
        <v>134.17599999999999</v>
      </c>
      <c r="AU84" s="27"/>
      <c r="AV84" s="28"/>
      <c r="AW84" s="29"/>
      <c r="AY84" s="25" t="s">
        <v>18</v>
      </c>
      <c r="AZ84" s="26">
        <v>137.15600000000001</v>
      </c>
      <c r="BA84" s="27"/>
      <c r="BB84" s="28"/>
      <c r="BC84" s="29"/>
      <c r="BE84" s="200"/>
    </row>
    <row r="85" spans="2:57" x14ac:dyDescent="0.25">
      <c r="B85" s="34" t="s">
        <v>164</v>
      </c>
      <c r="C85" s="34" t="s">
        <v>18</v>
      </c>
      <c r="D85" s="35">
        <v>126.77500000000001</v>
      </c>
      <c r="E85" s="36"/>
      <c r="F85" s="37"/>
      <c r="G85" s="38"/>
      <c r="I85" s="34" t="s">
        <v>18</v>
      </c>
      <c r="J85" s="35">
        <v>122.78700000000001</v>
      </c>
      <c r="K85" s="36"/>
      <c r="L85" s="37"/>
      <c r="M85" s="38"/>
      <c r="O85" s="34" t="s">
        <v>18</v>
      </c>
      <c r="P85" s="35">
        <v>125.44</v>
      </c>
      <c r="Q85" s="36"/>
      <c r="R85" s="37"/>
      <c r="S85" s="38"/>
      <c r="U85" s="34" t="s">
        <v>18</v>
      </c>
      <c r="V85" s="35">
        <v>132.697</v>
      </c>
      <c r="W85" s="36"/>
      <c r="X85" s="37"/>
      <c r="Y85" s="38"/>
      <c r="AA85" s="34" t="s">
        <v>18</v>
      </c>
      <c r="AB85" s="35">
        <v>132.387</v>
      </c>
      <c r="AC85" s="36"/>
      <c r="AD85" s="37"/>
      <c r="AE85" s="38"/>
      <c r="AG85" s="34" t="s">
        <v>18</v>
      </c>
      <c r="AH85" s="35">
        <v>125.634</v>
      </c>
      <c r="AI85" s="36"/>
      <c r="AJ85" s="37"/>
      <c r="AK85" s="38"/>
      <c r="AM85" s="34" t="s">
        <v>18</v>
      </c>
      <c r="AN85" s="35">
        <v>126.45699999999999</v>
      </c>
      <c r="AO85" s="36"/>
      <c r="AP85" s="37"/>
      <c r="AQ85" s="38"/>
      <c r="AS85" s="34" t="s">
        <v>18</v>
      </c>
      <c r="AT85" s="35">
        <v>128.226</v>
      </c>
      <c r="AU85" s="36"/>
      <c r="AV85" s="37"/>
      <c r="AW85" s="38"/>
      <c r="AY85" s="34" t="s">
        <v>18</v>
      </c>
      <c r="AZ85" s="35">
        <v>132.387</v>
      </c>
      <c r="BA85" s="36"/>
      <c r="BB85" s="37"/>
      <c r="BC85" s="38"/>
      <c r="BE85" s="200"/>
    </row>
    <row r="86" spans="2:57" x14ac:dyDescent="0.25">
      <c r="B86" s="39" t="s">
        <v>164</v>
      </c>
      <c r="C86" s="39" t="s">
        <v>20</v>
      </c>
      <c r="D86" s="40">
        <v>145.827</v>
      </c>
      <c r="E86" s="36"/>
      <c r="F86" s="37"/>
      <c r="G86" s="38"/>
      <c r="I86" s="39" t="s">
        <v>20</v>
      </c>
      <c r="J86" s="40">
        <v>140.678</v>
      </c>
      <c r="K86" s="36"/>
      <c r="L86" s="37"/>
      <c r="M86" s="38"/>
      <c r="O86" s="39" t="s">
        <v>20</v>
      </c>
      <c r="P86" s="40">
        <v>144.10300000000001</v>
      </c>
      <c r="Q86" s="36"/>
      <c r="R86" s="37"/>
      <c r="S86" s="38"/>
      <c r="U86" s="39" t="s">
        <v>20</v>
      </c>
      <c r="V86" s="40">
        <v>153.471</v>
      </c>
      <c r="W86" s="36"/>
      <c r="X86" s="37"/>
      <c r="Y86" s="38"/>
      <c r="AA86" s="39" t="s">
        <v>20</v>
      </c>
      <c r="AB86" s="40">
        <v>153.071</v>
      </c>
      <c r="AC86" s="36"/>
      <c r="AD86" s="37"/>
      <c r="AE86" s="38"/>
      <c r="AG86" s="39" t="s">
        <v>20</v>
      </c>
      <c r="AH86" s="40">
        <v>144.35400000000001</v>
      </c>
      <c r="AI86" s="36"/>
      <c r="AJ86" s="37"/>
      <c r="AK86" s="38"/>
      <c r="AM86" s="39" t="s">
        <v>20</v>
      </c>
      <c r="AN86" s="40">
        <v>145.416</v>
      </c>
      <c r="AO86" s="36"/>
      <c r="AP86" s="37"/>
      <c r="AQ86" s="38"/>
      <c r="AS86" s="39" t="s">
        <v>20</v>
      </c>
      <c r="AT86" s="40">
        <v>147.69999999999999</v>
      </c>
      <c r="AU86" s="36"/>
      <c r="AV86" s="37"/>
      <c r="AW86" s="38"/>
      <c r="AY86" s="39" t="s">
        <v>20</v>
      </c>
      <c r="AZ86" s="40">
        <v>153.071</v>
      </c>
      <c r="BA86" s="36"/>
      <c r="BB86" s="37"/>
      <c r="BC86" s="38"/>
      <c r="BE86" s="200"/>
    </row>
    <row r="87" spans="2:57" x14ac:dyDescent="0.25">
      <c r="B87" s="41" t="s">
        <v>164</v>
      </c>
      <c r="C87" s="41" t="s">
        <v>21</v>
      </c>
      <c r="D87" s="42"/>
      <c r="E87" s="43">
        <v>100</v>
      </c>
      <c r="F87" s="44">
        <v>8.7400000000000005E-2</v>
      </c>
      <c r="G87" s="45">
        <v>132.86619999999999</v>
      </c>
      <c r="I87" s="41" t="s">
        <v>21</v>
      </c>
      <c r="J87" s="42"/>
      <c r="K87" s="43">
        <v>100</v>
      </c>
      <c r="L87" s="44">
        <v>8.2100000000000006E-2</v>
      </c>
      <c r="M87" s="45">
        <v>128.50360000000001</v>
      </c>
      <c r="O87" s="41" t="s">
        <v>21</v>
      </c>
      <c r="P87" s="42"/>
      <c r="Q87" s="43">
        <v>100</v>
      </c>
      <c r="R87" s="44">
        <v>8.5599999999999996E-2</v>
      </c>
      <c r="S87" s="45">
        <v>131.40940000000001</v>
      </c>
      <c r="U87" s="41" t="s">
        <v>21</v>
      </c>
      <c r="V87" s="42"/>
      <c r="W87" s="43">
        <v>100</v>
      </c>
      <c r="X87" s="44">
        <v>9.5299999999999996E-2</v>
      </c>
      <c r="Y87" s="45">
        <v>139.33879999999999</v>
      </c>
      <c r="AA87" s="41" t="s">
        <v>21</v>
      </c>
      <c r="AB87" s="42"/>
      <c r="AC87" s="43">
        <v>100</v>
      </c>
      <c r="AD87" s="44">
        <v>9.4899999999999998E-2</v>
      </c>
      <c r="AE87" s="45">
        <v>138.9983</v>
      </c>
      <c r="AG87" s="41" t="s">
        <v>21</v>
      </c>
      <c r="AH87" s="42"/>
      <c r="AI87" s="43">
        <v>100</v>
      </c>
      <c r="AJ87" s="44">
        <v>8.5900000000000004E-2</v>
      </c>
      <c r="AK87" s="45">
        <v>131.61580000000001</v>
      </c>
      <c r="AM87" s="41" t="s">
        <v>21</v>
      </c>
      <c r="AN87" s="42"/>
      <c r="AO87" s="43">
        <v>100</v>
      </c>
      <c r="AP87" s="44">
        <v>8.6999999999999994E-2</v>
      </c>
      <c r="AQ87" s="45">
        <v>132.5146</v>
      </c>
      <c r="AS87" s="41" t="s">
        <v>21</v>
      </c>
      <c r="AT87" s="42"/>
      <c r="AU87" s="43">
        <v>100</v>
      </c>
      <c r="AV87" s="44">
        <v>8.9300000000000004E-2</v>
      </c>
      <c r="AW87" s="45">
        <v>134.458</v>
      </c>
      <c r="AY87" s="41" t="s">
        <v>21</v>
      </c>
      <c r="AZ87" s="42"/>
      <c r="BA87" s="43">
        <v>100</v>
      </c>
      <c r="BB87" s="44">
        <v>9.4899999999999998E-2</v>
      </c>
      <c r="BC87" s="45">
        <v>138.9983</v>
      </c>
      <c r="BE87" s="200"/>
    </row>
    <row r="88" spans="2:57" x14ac:dyDescent="0.25">
      <c r="B88" s="34" t="s">
        <v>165</v>
      </c>
      <c r="C88" s="34" t="s">
        <v>18</v>
      </c>
      <c r="D88" s="35">
        <v>133.91999999999999</v>
      </c>
      <c r="E88" s="210"/>
      <c r="F88" s="37"/>
      <c r="G88" s="38"/>
      <c r="I88" s="34" t="s">
        <v>18</v>
      </c>
      <c r="J88" s="35">
        <v>129.49600000000001</v>
      </c>
      <c r="K88" s="36"/>
      <c r="L88" s="37"/>
      <c r="M88" s="38"/>
      <c r="O88" s="34" t="s">
        <v>18</v>
      </c>
      <c r="P88" s="35">
        <v>132.43899999999999</v>
      </c>
      <c r="Q88" s="36"/>
      <c r="R88" s="37"/>
      <c r="S88" s="38"/>
      <c r="U88" s="34" t="s">
        <v>18</v>
      </c>
      <c r="V88" s="35">
        <v>140.488</v>
      </c>
      <c r="W88" s="36"/>
      <c r="X88" s="37"/>
      <c r="Y88" s="38"/>
      <c r="AA88" s="34" t="s">
        <v>18</v>
      </c>
      <c r="AB88" s="35">
        <v>140.14400000000001</v>
      </c>
      <c r="AC88" s="36"/>
      <c r="AD88" s="37"/>
      <c r="AE88" s="38"/>
      <c r="AG88" s="34" t="s">
        <v>18</v>
      </c>
      <c r="AH88" s="35">
        <v>132.655</v>
      </c>
      <c r="AI88" s="36"/>
      <c r="AJ88" s="37"/>
      <c r="AK88" s="38"/>
      <c r="AM88" s="34" t="s">
        <v>18</v>
      </c>
      <c r="AN88" s="35">
        <v>133.56700000000001</v>
      </c>
      <c r="AO88" s="36"/>
      <c r="AP88" s="37"/>
      <c r="AQ88" s="38"/>
      <c r="AS88" s="34" t="s">
        <v>18</v>
      </c>
      <c r="AT88" s="35">
        <v>135.53</v>
      </c>
      <c r="AU88" s="36"/>
      <c r="AV88" s="37"/>
      <c r="AW88" s="38"/>
      <c r="AY88" s="34" t="s">
        <v>18</v>
      </c>
      <c r="AZ88" s="35">
        <v>140.14400000000001</v>
      </c>
      <c r="BA88" s="36"/>
      <c r="BB88" s="37"/>
      <c r="BC88" s="38"/>
      <c r="BE88" s="200"/>
    </row>
    <row r="89" spans="2:57" x14ac:dyDescent="0.25">
      <c r="B89" s="39" t="s">
        <v>165</v>
      </c>
      <c r="C89" s="39" t="s">
        <v>20</v>
      </c>
      <c r="D89" s="40">
        <v>154.79499999999999</v>
      </c>
      <c r="E89" s="36"/>
      <c r="F89" s="37"/>
      <c r="G89" s="38"/>
      <c r="I89" s="39" t="s">
        <v>20</v>
      </c>
      <c r="J89" s="40">
        <v>149.1</v>
      </c>
      <c r="K89" s="36"/>
      <c r="L89" s="37"/>
      <c r="M89" s="38"/>
      <c r="O89" s="39" t="s">
        <v>20</v>
      </c>
      <c r="P89" s="40">
        <v>152.88800000000001</v>
      </c>
      <c r="Q89" s="36"/>
      <c r="R89" s="37"/>
      <c r="S89" s="38"/>
      <c r="U89" s="39" t="s">
        <v>20</v>
      </c>
      <c r="V89" s="40">
        <v>163.25</v>
      </c>
      <c r="W89" s="36"/>
      <c r="X89" s="37"/>
      <c r="Y89" s="38"/>
      <c r="AA89" s="39" t="s">
        <v>20</v>
      </c>
      <c r="AB89" s="40">
        <v>162.80799999999999</v>
      </c>
      <c r="AC89" s="36"/>
      <c r="AD89" s="37"/>
      <c r="AE89" s="38"/>
      <c r="AG89" s="39" t="s">
        <v>20</v>
      </c>
      <c r="AH89" s="40">
        <v>153.166</v>
      </c>
      <c r="AI89" s="36"/>
      <c r="AJ89" s="37"/>
      <c r="AK89" s="38"/>
      <c r="AM89" s="39" t="s">
        <v>20</v>
      </c>
      <c r="AN89" s="40">
        <v>154.34100000000001</v>
      </c>
      <c r="AO89" s="36"/>
      <c r="AP89" s="37"/>
      <c r="AQ89" s="38"/>
      <c r="AS89" s="39" t="s">
        <v>20</v>
      </c>
      <c r="AT89" s="40">
        <v>156.86699999999999</v>
      </c>
      <c r="AU89" s="36"/>
      <c r="AV89" s="37"/>
      <c r="AW89" s="38"/>
      <c r="AY89" s="39" t="s">
        <v>20</v>
      </c>
      <c r="AZ89" s="40">
        <v>162.80799999999999</v>
      </c>
      <c r="BA89" s="36"/>
      <c r="BB89" s="37"/>
      <c r="BC89" s="38"/>
      <c r="BE89" s="200"/>
    </row>
    <row r="90" spans="2:57" x14ac:dyDescent="0.25">
      <c r="B90" s="41" t="s">
        <v>165</v>
      </c>
      <c r="C90" s="41" t="s">
        <v>21</v>
      </c>
      <c r="D90" s="42"/>
      <c r="E90" s="43">
        <v>100</v>
      </c>
      <c r="F90" s="44">
        <v>0.1145</v>
      </c>
      <c r="G90" s="45">
        <v>137.7457</v>
      </c>
      <c r="I90" s="41" t="s">
        <v>21</v>
      </c>
      <c r="J90" s="42"/>
      <c r="K90" s="43">
        <v>100</v>
      </c>
      <c r="L90" s="44">
        <v>0.1075</v>
      </c>
      <c r="M90" s="45">
        <v>133.09350000000001</v>
      </c>
      <c r="O90" s="41" t="s">
        <v>21</v>
      </c>
      <c r="P90" s="42"/>
      <c r="Q90" s="43">
        <v>100</v>
      </c>
      <c r="R90" s="44">
        <v>0.11219999999999999</v>
      </c>
      <c r="S90" s="45">
        <v>136.1815</v>
      </c>
      <c r="U90" s="41" t="s">
        <v>21</v>
      </c>
      <c r="V90" s="42"/>
      <c r="W90" s="43">
        <v>100</v>
      </c>
      <c r="X90" s="44">
        <v>0.1249</v>
      </c>
      <c r="Y90" s="45">
        <v>144.65180000000001</v>
      </c>
      <c r="AA90" s="41" t="s">
        <v>21</v>
      </c>
      <c r="AB90" s="42"/>
      <c r="AC90" s="43">
        <v>100</v>
      </c>
      <c r="AD90" s="44">
        <v>0.12429999999999999</v>
      </c>
      <c r="AE90" s="45">
        <v>144.29910000000001</v>
      </c>
      <c r="AG90" s="41" t="s">
        <v>21</v>
      </c>
      <c r="AH90" s="42"/>
      <c r="AI90" s="43">
        <v>100</v>
      </c>
      <c r="AJ90" s="44">
        <v>0.1125</v>
      </c>
      <c r="AK90" s="45">
        <v>136.4145</v>
      </c>
      <c r="AM90" s="41" t="s">
        <v>21</v>
      </c>
      <c r="AN90" s="42"/>
      <c r="AO90" s="43">
        <v>100</v>
      </c>
      <c r="AP90" s="44">
        <v>0.1139</v>
      </c>
      <c r="AQ90" s="45">
        <v>137.38069999999999</v>
      </c>
      <c r="AS90" s="41" t="s">
        <v>21</v>
      </c>
      <c r="AT90" s="42"/>
      <c r="AU90" s="43">
        <v>100</v>
      </c>
      <c r="AV90" s="44">
        <v>0.11700000000000001</v>
      </c>
      <c r="AW90" s="45">
        <v>139.44560000000001</v>
      </c>
      <c r="AY90" s="41" t="s">
        <v>21</v>
      </c>
      <c r="AZ90" s="42"/>
      <c r="BA90" s="43">
        <v>100</v>
      </c>
      <c r="BB90" s="44">
        <v>0.12429999999999999</v>
      </c>
      <c r="BC90" s="45">
        <v>144.29910000000001</v>
      </c>
      <c r="BE90" s="200"/>
    </row>
    <row r="92" spans="2:57" x14ac:dyDescent="0.25">
      <c r="B92" s="212" t="s">
        <v>166</v>
      </c>
      <c r="C92" s="213"/>
      <c r="D92" s="213"/>
      <c r="E92" s="213"/>
      <c r="F92" s="213"/>
      <c r="G92" s="214"/>
    </row>
    <row r="93" spans="2:57" s="7" customFormat="1" x14ac:dyDescent="0.25">
      <c r="B93" s="25" t="s">
        <v>167</v>
      </c>
      <c r="C93" s="25" t="s">
        <v>18</v>
      </c>
      <c r="D93" s="26">
        <v>120.8</v>
      </c>
      <c r="E93" s="33"/>
      <c r="F93" s="28"/>
      <c r="G93" s="29"/>
      <c r="I93" s="25" t="s">
        <v>18</v>
      </c>
      <c r="J93" s="26">
        <v>117.194</v>
      </c>
      <c r="K93" s="30"/>
      <c r="L93" s="31"/>
      <c r="M93" s="32"/>
      <c r="N93"/>
      <c r="O93" s="25" t="s">
        <v>18</v>
      </c>
      <c r="P93" s="26">
        <v>120.081</v>
      </c>
      <c r="Q93" s="30"/>
      <c r="R93" s="31"/>
      <c r="S93" s="32"/>
      <c r="U93" s="25" t="s">
        <v>18</v>
      </c>
      <c r="V93" s="26">
        <v>126.15600000000001</v>
      </c>
      <c r="W93" s="30"/>
      <c r="X93" s="31"/>
      <c r="Y93" s="32"/>
      <c r="AA93" s="25" t="s">
        <v>18</v>
      </c>
      <c r="AB93" s="26">
        <v>124.771</v>
      </c>
      <c r="AC93" s="30"/>
      <c r="AD93" s="31"/>
      <c r="AE93" s="32"/>
      <c r="AG93" s="25" t="s">
        <v>18</v>
      </c>
      <c r="AH93" s="26">
        <v>119.94499999999999</v>
      </c>
      <c r="AI93" s="30"/>
      <c r="AJ93" s="31"/>
      <c r="AK93" s="32"/>
      <c r="AL93"/>
      <c r="AM93" s="25" t="s">
        <v>18</v>
      </c>
      <c r="AN93" s="26">
        <v>120.678</v>
      </c>
      <c r="AO93" s="30"/>
      <c r="AP93" s="31"/>
      <c r="AQ93" s="32"/>
      <c r="AS93" s="25" t="s">
        <v>18</v>
      </c>
      <c r="AT93" s="26">
        <v>122.27800000000001</v>
      </c>
      <c r="AU93" s="30"/>
      <c r="AV93" s="31"/>
      <c r="AW93" s="32"/>
      <c r="AY93" s="25" t="s">
        <v>18</v>
      </c>
      <c r="AZ93" s="26">
        <v>124.771</v>
      </c>
      <c r="BA93" s="30"/>
      <c r="BB93" s="31"/>
      <c r="BC93" s="32"/>
      <c r="BE93" s="201"/>
    </row>
    <row r="94" spans="2:57" s="7" customFormat="1" x14ac:dyDescent="0.25">
      <c r="B94" s="25" t="s">
        <v>168</v>
      </c>
      <c r="C94" s="25" t="s">
        <v>18</v>
      </c>
      <c r="D94" s="26">
        <v>120.8</v>
      </c>
      <c r="E94" s="33"/>
      <c r="F94" s="28"/>
      <c r="G94" s="29"/>
      <c r="I94" s="25" t="s">
        <v>18</v>
      </c>
      <c r="J94" s="26">
        <v>117.194</v>
      </c>
      <c r="K94" s="27"/>
      <c r="L94" s="28"/>
      <c r="M94" s="29"/>
      <c r="N94"/>
      <c r="O94" s="25" t="s">
        <v>18</v>
      </c>
      <c r="P94" s="26">
        <v>120.081</v>
      </c>
      <c r="Q94" s="27"/>
      <c r="R94" s="28"/>
      <c r="S94" s="29"/>
      <c r="U94" s="25" t="s">
        <v>18</v>
      </c>
      <c r="V94" s="26">
        <v>126.15600000000001</v>
      </c>
      <c r="W94" s="27"/>
      <c r="X94" s="28"/>
      <c r="Y94" s="29"/>
      <c r="AA94" s="25" t="s">
        <v>18</v>
      </c>
      <c r="AB94" s="26">
        <v>124.771</v>
      </c>
      <c r="AC94" s="27"/>
      <c r="AD94" s="28"/>
      <c r="AE94" s="29"/>
      <c r="AG94" s="25" t="s">
        <v>18</v>
      </c>
      <c r="AH94" s="26">
        <v>119.94499999999999</v>
      </c>
      <c r="AI94" s="27"/>
      <c r="AJ94" s="28"/>
      <c r="AK94" s="29"/>
      <c r="AL94"/>
      <c r="AM94" s="25" t="s">
        <v>18</v>
      </c>
      <c r="AN94" s="26">
        <v>120.678</v>
      </c>
      <c r="AO94" s="27"/>
      <c r="AP94" s="28"/>
      <c r="AQ94" s="29"/>
      <c r="AS94" s="25" t="s">
        <v>18</v>
      </c>
      <c r="AT94" s="26">
        <v>122.27800000000001</v>
      </c>
      <c r="AU94" s="27"/>
      <c r="AV94" s="28"/>
      <c r="AW94" s="29"/>
      <c r="AY94" s="25" t="s">
        <v>18</v>
      </c>
      <c r="AZ94" s="26">
        <v>124.771</v>
      </c>
      <c r="BA94" s="27"/>
      <c r="BB94" s="28"/>
      <c r="BC94" s="29"/>
      <c r="BE94" s="201"/>
    </row>
    <row r="95" spans="2:57" x14ac:dyDescent="0.25">
      <c r="B95" s="25" t="s">
        <v>169</v>
      </c>
      <c r="C95" s="25" t="s">
        <v>18</v>
      </c>
      <c r="D95" s="26">
        <v>132.41</v>
      </c>
      <c r="E95" s="27"/>
      <c r="F95" s="28"/>
      <c r="G95" s="29"/>
      <c r="I95" s="25" t="s">
        <v>18</v>
      </c>
      <c r="J95" s="26">
        <v>128.101</v>
      </c>
      <c r="K95" s="27"/>
      <c r="L95" s="28"/>
      <c r="M95" s="29"/>
      <c r="O95" s="25" t="s">
        <v>18</v>
      </c>
      <c r="P95" s="26">
        <v>131.55099999999999</v>
      </c>
      <c r="Q95" s="27"/>
      <c r="R95" s="28"/>
      <c r="S95" s="29"/>
      <c r="U95" s="25" t="s">
        <v>18</v>
      </c>
      <c r="V95" s="26">
        <v>138.81100000000001</v>
      </c>
      <c r="W95" s="27"/>
      <c r="X95" s="28"/>
      <c r="Y95" s="29"/>
      <c r="AA95" s="25" t="s">
        <v>18</v>
      </c>
      <c r="AB95" s="26">
        <v>137.15600000000001</v>
      </c>
      <c r="AC95" s="27"/>
      <c r="AD95" s="28"/>
      <c r="AE95" s="29"/>
      <c r="AG95" s="25" t="s">
        <v>18</v>
      </c>
      <c r="AH95" s="26">
        <v>131.38800000000001</v>
      </c>
      <c r="AI95" s="27"/>
      <c r="AJ95" s="28"/>
      <c r="AK95" s="29"/>
      <c r="AM95" s="25" t="s">
        <v>18</v>
      </c>
      <c r="AN95" s="26">
        <v>132.26499999999999</v>
      </c>
      <c r="AO95" s="27"/>
      <c r="AP95" s="28"/>
      <c r="AQ95" s="29"/>
      <c r="AS95" s="25" t="s">
        <v>18</v>
      </c>
      <c r="AT95" s="26">
        <v>134.17599999999999</v>
      </c>
      <c r="AU95" s="27"/>
      <c r="AV95" s="28"/>
      <c r="AW95" s="29"/>
      <c r="AY95" s="25" t="s">
        <v>18</v>
      </c>
      <c r="AZ95" s="26">
        <v>137.15600000000001</v>
      </c>
      <c r="BA95" s="27"/>
      <c r="BB95" s="28"/>
      <c r="BC95" s="29"/>
      <c r="BE95" s="201"/>
    </row>
    <row r="96" spans="2:57" x14ac:dyDescent="0.25">
      <c r="B96" s="34" t="s">
        <v>170</v>
      </c>
      <c r="C96" s="34" t="s">
        <v>18</v>
      </c>
      <c r="D96" s="35">
        <v>120.8</v>
      </c>
      <c r="E96" s="33"/>
      <c r="F96" s="28"/>
      <c r="G96" s="29"/>
      <c r="I96" s="34" t="s">
        <v>18</v>
      </c>
      <c r="J96" s="35">
        <v>117.194</v>
      </c>
      <c r="K96" s="27"/>
      <c r="L96" s="28"/>
      <c r="M96" s="29"/>
      <c r="O96" s="34" t="s">
        <v>18</v>
      </c>
      <c r="P96" s="35">
        <v>120.081</v>
      </c>
      <c r="Q96" s="27"/>
      <c r="R96" s="28"/>
      <c r="S96" s="29"/>
      <c r="U96" s="34" t="s">
        <v>18</v>
      </c>
      <c r="V96" s="35">
        <v>126.15600000000001</v>
      </c>
      <c r="W96" s="27"/>
      <c r="X96" s="28"/>
      <c r="Y96" s="29"/>
      <c r="AA96" s="34" t="s">
        <v>18</v>
      </c>
      <c r="AB96" s="35">
        <v>124.771</v>
      </c>
      <c r="AC96" s="27"/>
      <c r="AD96" s="28"/>
      <c r="AE96" s="29"/>
      <c r="AG96" s="34" t="s">
        <v>18</v>
      </c>
      <c r="AH96" s="35">
        <v>119.94499999999999</v>
      </c>
      <c r="AI96" s="27"/>
      <c r="AJ96" s="28"/>
      <c r="AK96" s="29"/>
      <c r="AM96" s="34" t="s">
        <v>18</v>
      </c>
      <c r="AN96" s="35">
        <v>120.678</v>
      </c>
      <c r="AO96" s="27"/>
      <c r="AP96" s="28"/>
      <c r="AQ96" s="29"/>
      <c r="AS96" s="34" t="s">
        <v>18</v>
      </c>
      <c r="AT96" s="35">
        <v>122.27800000000001</v>
      </c>
      <c r="AU96" s="27"/>
      <c r="AV96" s="28"/>
      <c r="AW96" s="29"/>
      <c r="AY96" s="34" t="s">
        <v>18</v>
      </c>
      <c r="AZ96" s="35">
        <v>124.771</v>
      </c>
      <c r="BA96" s="27"/>
      <c r="BB96" s="28"/>
      <c r="BC96" s="29"/>
      <c r="BE96" s="200"/>
    </row>
    <row r="97" spans="2:57" x14ac:dyDescent="0.25">
      <c r="B97" s="34" t="s">
        <v>171</v>
      </c>
      <c r="C97" s="34" t="s">
        <v>18</v>
      </c>
      <c r="D97" s="35">
        <v>132.41</v>
      </c>
      <c r="E97" s="54"/>
      <c r="F97" s="28"/>
      <c r="G97" s="29"/>
      <c r="I97" s="34" t="s">
        <v>18</v>
      </c>
      <c r="J97" s="35">
        <v>128.101</v>
      </c>
      <c r="K97" s="27"/>
      <c r="L97" s="28"/>
      <c r="M97" s="29"/>
      <c r="O97" s="34" t="s">
        <v>18</v>
      </c>
      <c r="P97" s="35">
        <v>131.55099999999999</v>
      </c>
      <c r="Q97" s="27"/>
      <c r="R97" s="28"/>
      <c r="S97" s="29"/>
      <c r="U97" s="34" t="s">
        <v>18</v>
      </c>
      <c r="V97" s="35">
        <v>138.81100000000001</v>
      </c>
      <c r="W97" s="27"/>
      <c r="X97" s="28"/>
      <c r="Y97" s="29"/>
      <c r="AA97" s="34" t="s">
        <v>18</v>
      </c>
      <c r="AB97" s="35">
        <v>137.15600000000001</v>
      </c>
      <c r="AC97" s="27"/>
      <c r="AD97" s="28"/>
      <c r="AE97" s="29"/>
      <c r="AG97" s="34" t="s">
        <v>18</v>
      </c>
      <c r="AH97" s="35">
        <v>131.38800000000001</v>
      </c>
      <c r="AI97" s="27"/>
      <c r="AJ97" s="28"/>
      <c r="AK97" s="29"/>
      <c r="AM97" s="34" t="s">
        <v>18</v>
      </c>
      <c r="AN97" s="35">
        <v>132.26499999999999</v>
      </c>
      <c r="AO97" s="27"/>
      <c r="AP97" s="28"/>
      <c r="AQ97" s="29"/>
      <c r="AS97" s="34" t="s">
        <v>18</v>
      </c>
      <c r="AT97" s="35">
        <v>134.17599999999999</v>
      </c>
      <c r="AU97" s="27"/>
      <c r="AV97" s="28"/>
      <c r="AW97" s="29"/>
      <c r="AY97" s="34" t="s">
        <v>18</v>
      </c>
      <c r="AZ97" s="35">
        <v>137.15600000000001</v>
      </c>
      <c r="BA97" s="27"/>
      <c r="BB97" s="28"/>
      <c r="BC97" s="29"/>
      <c r="BE97" s="200"/>
    </row>
    <row r="98" spans="2:57" x14ac:dyDescent="0.25">
      <c r="B98" s="41" t="s">
        <v>171</v>
      </c>
      <c r="C98" s="41" t="s">
        <v>172</v>
      </c>
      <c r="D98" s="42">
        <v>141.68099999999998</v>
      </c>
      <c r="E98" s="54"/>
      <c r="F98" s="28"/>
      <c r="G98" s="29"/>
      <c r="I98" s="41" t="s">
        <v>172</v>
      </c>
      <c r="J98" s="42">
        <v>137.37200000000001</v>
      </c>
      <c r="K98" s="27"/>
      <c r="L98" s="28"/>
      <c r="M98" s="29"/>
      <c r="O98" s="41" t="s">
        <v>172</v>
      </c>
      <c r="P98" s="42">
        <v>140.822</v>
      </c>
      <c r="Q98" s="27"/>
      <c r="R98" s="28"/>
      <c r="S98" s="29"/>
      <c r="U98" s="41" t="s">
        <v>172</v>
      </c>
      <c r="V98" s="42">
        <v>148.08199999999999</v>
      </c>
      <c r="W98" s="27"/>
      <c r="X98" s="28"/>
      <c r="Y98" s="29"/>
      <c r="AA98" s="41" t="s">
        <v>172</v>
      </c>
      <c r="AB98" s="42">
        <v>146.42699999999999</v>
      </c>
      <c r="AC98" s="27"/>
      <c r="AD98" s="28"/>
      <c r="AE98" s="29"/>
      <c r="AG98" s="41" t="s">
        <v>172</v>
      </c>
      <c r="AH98" s="42">
        <v>140.65899999999999</v>
      </c>
      <c r="AI98" s="27"/>
      <c r="AJ98" s="28"/>
      <c r="AK98" s="29"/>
      <c r="AM98" s="41" t="s">
        <v>172</v>
      </c>
      <c r="AN98" s="42">
        <v>141.536</v>
      </c>
      <c r="AO98" s="27"/>
      <c r="AP98" s="28"/>
      <c r="AQ98" s="29"/>
      <c r="AS98" s="41" t="s">
        <v>172</v>
      </c>
      <c r="AT98" s="42">
        <v>143.447</v>
      </c>
      <c r="AU98" s="27"/>
      <c r="AV98" s="28"/>
      <c r="AW98" s="29"/>
      <c r="AY98" s="41" t="s">
        <v>172</v>
      </c>
      <c r="AZ98" s="42">
        <v>146.42699999999999</v>
      </c>
      <c r="BA98" s="27"/>
      <c r="BB98" s="28"/>
      <c r="BC98" s="29"/>
      <c r="BE98" s="200"/>
    </row>
    <row r="99" spans="2:57" x14ac:dyDescent="0.25">
      <c r="B99" s="34" t="s">
        <v>173</v>
      </c>
      <c r="C99" s="34" t="s">
        <v>18</v>
      </c>
      <c r="D99" s="35">
        <v>126.77500000000001</v>
      </c>
      <c r="E99" s="36"/>
      <c r="F99" s="37"/>
      <c r="G99" s="38"/>
      <c r="I99" s="34" t="s">
        <v>18</v>
      </c>
      <c r="J99" s="35">
        <v>122.78700000000001</v>
      </c>
      <c r="K99" s="36"/>
      <c r="L99" s="37"/>
      <c r="M99" s="38"/>
      <c r="O99" s="34" t="s">
        <v>18</v>
      </c>
      <c r="P99" s="35">
        <v>125.44</v>
      </c>
      <c r="Q99" s="36"/>
      <c r="R99" s="37"/>
      <c r="S99" s="38"/>
      <c r="U99" s="34" t="s">
        <v>18</v>
      </c>
      <c r="V99" s="35">
        <v>132.697</v>
      </c>
      <c r="W99" s="36"/>
      <c r="X99" s="37"/>
      <c r="Y99" s="38"/>
      <c r="AA99" s="34" t="s">
        <v>18</v>
      </c>
      <c r="AB99" s="35">
        <v>132.387</v>
      </c>
      <c r="AC99" s="36"/>
      <c r="AD99" s="37"/>
      <c r="AE99" s="38"/>
      <c r="AG99" s="34" t="s">
        <v>18</v>
      </c>
      <c r="AH99" s="35">
        <v>125.634</v>
      </c>
      <c r="AI99" s="36"/>
      <c r="AJ99" s="37"/>
      <c r="AK99" s="38"/>
      <c r="AM99" s="34" t="s">
        <v>18</v>
      </c>
      <c r="AN99" s="35">
        <v>126.45699999999999</v>
      </c>
      <c r="AO99" s="36"/>
      <c r="AP99" s="37"/>
      <c r="AQ99" s="38"/>
      <c r="AS99" s="34" t="s">
        <v>18</v>
      </c>
      <c r="AT99" s="35">
        <v>128.226</v>
      </c>
      <c r="AU99" s="36"/>
      <c r="AV99" s="37"/>
      <c r="AW99" s="38"/>
      <c r="AY99" s="34" t="s">
        <v>18</v>
      </c>
      <c r="AZ99" s="35">
        <v>132.387</v>
      </c>
      <c r="BA99" s="36"/>
      <c r="BB99" s="37"/>
      <c r="BC99" s="38"/>
      <c r="BE99" s="200"/>
    </row>
    <row r="100" spans="2:57" x14ac:dyDescent="0.25">
      <c r="B100" s="39" t="s">
        <v>173</v>
      </c>
      <c r="C100" s="39" t="s">
        <v>20</v>
      </c>
      <c r="D100" s="40">
        <v>145.827</v>
      </c>
      <c r="E100" s="36"/>
      <c r="F100" s="37"/>
      <c r="G100" s="38"/>
      <c r="I100" s="39" t="s">
        <v>20</v>
      </c>
      <c r="J100" s="40">
        <v>140.678</v>
      </c>
      <c r="K100" s="36"/>
      <c r="L100" s="37"/>
      <c r="M100" s="38"/>
      <c r="O100" s="39" t="s">
        <v>20</v>
      </c>
      <c r="P100" s="40">
        <v>144.10300000000001</v>
      </c>
      <c r="Q100" s="36"/>
      <c r="R100" s="37"/>
      <c r="S100" s="38"/>
      <c r="U100" s="39" t="s">
        <v>20</v>
      </c>
      <c r="V100" s="40">
        <v>153.471</v>
      </c>
      <c r="W100" s="36"/>
      <c r="X100" s="37"/>
      <c r="Y100" s="38"/>
      <c r="AA100" s="39" t="s">
        <v>20</v>
      </c>
      <c r="AB100" s="40">
        <v>153.071</v>
      </c>
      <c r="AC100" s="36"/>
      <c r="AD100" s="37"/>
      <c r="AE100" s="38"/>
      <c r="AG100" s="39" t="s">
        <v>20</v>
      </c>
      <c r="AH100" s="40">
        <v>144.35400000000001</v>
      </c>
      <c r="AI100" s="36"/>
      <c r="AJ100" s="37"/>
      <c r="AK100" s="38"/>
      <c r="AM100" s="39" t="s">
        <v>20</v>
      </c>
      <c r="AN100" s="40">
        <v>145.416</v>
      </c>
      <c r="AO100" s="36"/>
      <c r="AP100" s="37"/>
      <c r="AQ100" s="38"/>
      <c r="AS100" s="39" t="s">
        <v>20</v>
      </c>
      <c r="AT100" s="40">
        <v>147.69999999999999</v>
      </c>
      <c r="AU100" s="36"/>
      <c r="AV100" s="37"/>
      <c r="AW100" s="38"/>
      <c r="AY100" s="39" t="s">
        <v>20</v>
      </c>
      <c r="AZ100" s="40">
        <v>153.071</v>
      </c>
      <c r="BA100" s="36"/>
      <c r="BB100" s="37"/>
      <c r="BC100" s="38"/>
      <c r="BE100" s="200"/>
    </row>
    <row r="101" spans="2:57" x14ac:dyDescent="0.25">
      <c r="B101" s="41" t="s">
        <v>173</v>
      </c>
      <c r="C101" s="41" t="s">
        <v>21</v>
      </c>
      <c r="D101" s="42"/>
      <c r="E101" s="43">
        <v>100</v>
      </c>
      <c r="F101" s="44">
        <v>8.7400000000000005E-2</v>
      </c>
      <c r="G101" s="45">
        <v>132.86619999999999</v>
      </c>
      <c r="I101" s="41" t="s">
        <v>21</v>
      </c>
      <c r="J101" s="42"/>
      <c r="K101" s="43">
        <v>100</v>
      </c>
      <c r="L101" s="44">
        <v>8.2100000000000006E-2</v>
      </c>
      <c r="M101" s="45">
        <v>128.50360000000001</v>
      </c>
      <c r="O101" s="41" t="s">
        <v>21</v>
      </c>
      <c r="P101" s="42"/>
      <c r="Q101" s="43">
        <v>100</v>
      </c>
      <c r="R101" s="44">
        <v>8.5599999999999996E-2</v>
      </c>
      <c r="S101" s="45">
        <v>131.40940000000001</v>
      </c>
      <c r="U101" s="41" t="s">
        <v>21</v>
      </c>
      <c r="V101" s="42"/>
      <c r="W101" s="43">
        <v>100</v>
      </c>
      <c r="X101" s="44">
        <v>9.5299999999999996E-2</v>
      </c>
      <c r="Y101" s="45">
        <v>139.33879999999999</v>
      </c>
      <c r="AA101" s="41" t="s">
        <v>21</v>
      </c>
      <c r="AB101" s="42"/>
      <c r="AC101" s="43">
        <v>100</v>
      </c>
      <c r="AD101" s="44">
        <v>9.4899999999999998E-2</v>
      </c>
      <c r="AE101" s="45">
        <v>138.9983</v>
      </c>
      <c r="AG101" s="41" t="s">
        <v>21</v>
      </c>
      <c r="AH101" s="42"/>
      <c r="AI101" s="43">
        <v>100</v>
      </c>
      <c r="AJ101" s="44">
        <v>8.5900000000000004E-2</v>
      </c>
      <c r="AK101" s="45">
        <v>131.61580000000001</v>
      </c>
      <c r="AM101" s="41" t="s">
        <v>21</v>
      </c>
      <c r="AN101" s="42"/>
      <c r="AO101" s="43">
        <v>100</v>
      </c>
      <c r="AP101" s="44">
        <v>8.6999999999999994E-2</v>
      </c>
      <c r="AQ101" s="45">
        <v>132.5146</v>
      </c>
      <c r="AS101" s="41" t="s">
        <v>21</v>
      </c>
      <c r="AT101" s="42"/>
      <c r="AU101" s="43">
        <v>100</v>
      </c>
      <c r="AV101" s="44">
        <v>8.9300000000000004E-2</v>
      </c>
      <c r="AW101" s="45">
        <v>134.458</v>
      </c>
      <c r="AY101" s="41" t="s">
        <v>21</v>
      </c>
      <c r="AZ101" s="42"/>
      <c r="BA101" s="43">
        <v>100</v>
      </c>
      <c r="BB101" s="44">
        <v>9.4899999999999998E-2</v>
      </c>
      <c r="BC101" s="45">
        <v>138.9983</v>
      </c>
      <c r="BE101" s="200"/>
    </row>
    <row r="102" spans="2:57" x14ac:dyDescent="0.25">
      <c r="B102" s="34" t="s">
        <v>174</v>
      </c>
      <c r="C102" s="34" t="s">
        <v>18</v>
      </c>
      <c r="D102" s="35">
        <v>126.77500000000001</v>
      </c>
      <c r="E102" s="36"/>
      <c r="F102" s="37"/>
      <c r="G102" s="38"/>
      <c r="I102" s="34" t="s">
        <v>18</v>
      </c>
      <c r="J102" s="35">
        <v>122.78700000000001</v>
      </c>
      <c r="K102" s="36"/>
      <c r="L102" s="37"/>
      <c r="M102" s="38"/>
      <c r="O102" s="34" t="s">
        <v>18</v>
      </c>
      <c r="P102" s="35">
        <v>125.44</v>
      </c>
      <c r="Q102" s="36"/>
      <c r="R102" s="37"/>
      <c r="S102" s="38"/>
      <c r="U102" s="34" t="s">
        <v>18</v>
      </c>
      <c r="V102" s="35">
        <v>132.697</v>
      </c>
      <c r="W102" s="36"/>
      <c r="X102" s="37"/>
      <c r="Y102" s="38"/>
      <c r="AA102" s="34" t="s">
        <v>18</v>
      </c>
      <c r="AB102" s="35">
        <v>132.387</v>
      </c>
      <c r="AC102" s="36"/>
      <c r="AD102" s="37"/>
      <c r="AE102" s="38"/>
      <c r="AG102" s="34" t="s">
        <v>18</v>
      </c>
      <c r="AH102" s="35">
        <v>125.634</v>
      </c>
      <c r="AI102" s="36"/>
      <c r="AJ102" s="37"/>
      <c r="AK102" s="38"/>
      <c r="AM102" s="34" t="s">
        <v>18</v>
      </c>
      <c r="AN102" s="35">
        <v>126.45699999999999</v>
      </c>
      <c r="AO102" s="36"/>
      <c r="AP102" s="37"/>
      <c r="AQ102" s="38"/>
      <c r="AS102" s="34" t="s">
        <v>18</v>
      </c>
      <c r="AT102" s="35">
        <v>128.226</v>
      </c>
      <c r="AU102" s="36"/>
      <c r="AV102" s="37"/>
      <c r="AW102" s="38"/>
      <c r="AY102" s="34" t="s">
        <v>18</v>
      </c>
      <c r="AZ102" s="35">
        <v>132.387</v>
      </c>
      <c r="BA102" s="36"/>
      <c r="BB102" s="37"/>
      <c r="BC102" s="38"/>
      <c r="BE102" s="200"/>
    </row>
    <row r="103" spans="2:57" x14ac:dyDescent="0.25">
      <c r="B103" s="39" t="s">
        <v>174</v>
      </c>
      <c r="C103" s="39" t="s">
        <v>20</v>
      </c>
      <c r="D103" s="40">
        <v>145.827</v>
      </c>
      <c r="E103" s="36"/>
      <c r="F103" s="37"/>
      <c r="G103" s="38"/>
      <c r="I103" s="39" t="s">
        <v>20</v>
      </c>
      <c r="J103" s="40">
        <v>140.678</v>
      </c>
      <c r="K103" s="36"/>
      <c r="L103" s="37"/>
      <c r="M103" s="38"/>
      <c r="O103" s="39" t="s">
        <v>20</v>
      </c>
      <c r="P103" s="40">
        <v>144.10300000000001</v>
      </c>
      <c r="Q103" s="36"/>
      <c r="R103" s="37"/>
      <c r="S103" s="38"/>
      <c r="U103" s="39" t="s">
        <v>20</v>
      </c>
      <c r="V103" s="40">
        <v>153.471</v>
      </c>
      <c r="W103" s="36"/>
      <c r="X103" s="37"/>
      <c r="Y103" s="38"/>
      <c r="AA103" s="39" t="s">
        <v>20</v>
      </c>
      <c r="AB103" s="40">
        <v>153.071</v>
      </c>
      <c r="AC103" s="36"/>
      <c r="AD103" s="37"/>
      <c r="AE103" s="38"/>
      <c r="AG103" s="39" t="s">
        <v>20</v>
      </c>
      <c r="AH103" s="40">
        <v>144.35400000000001</v>
      </c>
      <c r="AI103" s="36"/>
      <c r="AJ103" s="37"/>
      <c r="AK103" s="38"/>
      <c r="AM103" s="39" t="s">
        <v>20</v>
      </c>
      <c r="AN103" s="40">
        <v>145.416</v>
      </c>
      <c r="AO103" s="36"/>
      <c r="AP103" s="37"/>
      <c r="AQ103" s="38"/>
      <c r="AS103" s="39" t="s">
        <v>20</v>
      </c>
      <c r="AT103" s="40">
        <v>147.69999999999999</v>
      </c>
      <c r="AU103" s="36"/>
      <c r="AV103" s="37"/>
      <c r="AW103" s="38"/>
      <c r="AY103" s="39" t="s">
        <v>20</v>
      </c>
      <c r="AZ103" s="40">
        <v>153.071</v>
      </c>
      <c r="BA103" s="36"/>
      <c r="BB103" s="37"/>
      <c r="BC103" s="38"/>
      <c r="BE103" s="200"/>
    </row>
    <row r="104" spans="2:57" x14ac:dyDescent="0.25">
      <c r="B104" s="41" t="s">
        <v>174</v>
      </c>
      <c r="C104" s="41" t="s">
        <v>21</v>
      </c>
      <c r="D104" s="42"/>
      <c r="E104" s="43">
        <v>100</v>
      </c>
      <c r="F104" s="44">
        <v>8.7400000000000005E-2</v>
      </c>
      <c r="G104" s="45">
        <v>132.86619999999999</v>
      </c>
      <c r="I104" s="41" t="s">
        <v>21</v>
      </c>
      <c r="J104" s="42"/>
      <c r="K104" s="43">
        <v>100</v>
      </c>
      <c r="L104" s="44">
        <v>8.2100000000000006E-2</v>
      </c>
      <c r="M104" s="45">
        <v>128.50360000000001</v>
      </c>
      <c r="O104" s="41" t="s">
        <v>21</v>
      </c>
      <c r="P104" s="42"/>
      <c r="Q104" s="43">
        <v>100</v>
      </c>
      <c r="R104" s="44">
        <v>8.5599999999999996E-2</v>
      </c>
      <c r="S104" s="45">
        <v>131.40940000000001</v>
      </c>
      <c r="U104" s="41" t="s">
        <v>21</v>
      </c>
      <c r="V104" s="42"/>
      <c r="W104" s="43">
        <v>100</v>
      </c>
      <c r="X104" s="44">
        <v>9.5299999999999996E-2</v>
      </c>
      <c r="Y104" s="45">
        <v>139.33879999999999</v>
      </c>
      <c r="AA104" s="41" t="s">
        <v>21</v>
      </c>
      <c r="AB104" s="42"/>
      <c r="AC104" s="43">
        <v>100</v>
      </c>
      <c r="AD104" s="44">
        <v>9.4899999999999998E-2</v>
      </c>
      <c r="AE104" s="45">
        <v>138.9983</v>
      </c>
      <c r="AG104" s="41" t="s">
        <v>21</v>
      </c>
      <c r="AH104" s="42"/>
      <c r="AI104" s="43">
        <v>100</v>
      </c>
      <c r="AJ104" s="44">
        <v>8.5900000000000004E-2</v>
      </c>
      <c r="AK104" s="45">
        <v>131.61580000000001</v>
      </c>
      <c r="AM104" s="41" t="s">
        <v>21</v>
      </c>
      <c r="AN104" s="42"/>
      <c r="AO104" s="43">
        <v>100</v>
      </c>
      <c r="AP104" s="44">
        <v>8.6999999999999994E-2</v>
      </c>
      <c r="AQ104" s="45">
        <v>132.5146</v>
      </c>
      <c r="AS104" s="41" t="s">
        <v>21</v>
      </c>
      <c r="AT104" s="42"/>
      <c r="AU104" s="43">
        <v>100</v>
      </c>
      <c r="AV104" s="44">
        <v>8.9300000000000004E-2</v>
      </c>
      <c r="AW104" s="45">
        <v>134.458</v>
      </c>
      <c r="AY104" s="41" t="s">
        <v>21</v>
      </c>
      <c r="AZ104" s="42"/>
      <c r="BA104" s="43">
        <v>100</v>
      </c>
      <c r="BB104" s="44">
        <v>9.4899999999999998E-2</v>
      </c>
      <c r="BC104" s="45">
        <v>138.9983</v>
      </c>
      <c r="BE104" s="200"/>
    </row>
    <row r="105" spans="2:57" x14ac:dyDescent="0.25">
      <c r="B105" s="34" t="s">
        <v>175</v>
      </c>
      <c r="C105" s="34" t="s">
        <v>18</v>
      </c>
      <c r="D105" s="35">
        <v>133.91999999999999</v>
      </c>
      <c r="E105" s="36"/>
      <c r="F105" s="37"/>
      <c r="G105" s="38"/>
      <c r="I105" s="34" t="s">
        <v>18</v>
      </c>
      <c r="J105" s="35">
        <v>129.49600000000001</v>
      </c>
      <c r="K105" s="36"/>
      <c r="L105" s="37"/>
      <c r="M105" s="38"/>
      <c r="O105" s="34" t="s">
        <v>18</v>
      </c>
      <c r="P105" s="35">
        <v>132.43899999999999</v>
      </c>
      <c r="Q105" s="36"/>
      <c r="R105" s="37"/>
      <c r="S105" s="38"/>
      <c r="U105" s="34" t="s">
        <v>18</v>
      </c>
      <c r="V105" s="35">
        <v>140.488</v>
      </c>
      <c r="W105" s="36"/>
      <c r="X105" s="37"/>
      <c r="Y105" s="38"/>
      <c r="AA105" s="34" t="s">
        <v>18</v>
      </c>
      <c r="AB105" s="35">
        <v>140.14400000000001</v>
      </c>
      <c r="AC105" s="36"/>
      <c r="AD105" s="37"/>
      <c r="AE105" s="38"/>
      <c r="AG105" s="34" t="s">
        <v>18</v>
      </c>
      <c r="AH105" s="35">
        <v>132.655</v>
      </c>
      <c r="AI105" s="36"/>
      <c r="AJ105" s="37"/>
      <c r="AK105" s="38"/>
      <c r="AM105" s="34" t="s">
        <v>18</v>
      </c>
      <c r="AN105" s="35">
        <v>133.56700000000001</v>
      </c>
      <c r="AO105" s="36"/>
      <c r="AP105" s="37"/>
      <c r="AQ105" s="38"/>
      <c r="AS105" s="34" t="s">
        <v>18</v>
      </c>
      <c r="AT105" s="35">
        <v>135.53</v>
      </c>
      <c r="AU105" s="36"/>
      <c r="AV105" s="37"/>
      <c r="AW105" s="38"/>
      <c r="AY105" s="34" t="s">
        <v>18</v>
      </c>
      <c r="AZ105" s="35">
        <v>140.14400000000001</v>
      </c>
      <c r="BA105" s="36"/>
      <c r="BB105" s="37"/>
      <c r="BC105" s="38"/>
      <c r="BE105" s="200"/>
    </row>
    <row r="106" spans="2:57" x14ac:dyDescent="0.25">
      <c r="B106" s="39" t="s">
        <v>175</v>
      </c>
      <c r="C106" s="39" t="s">
        <v>20</v>
      </c>
      <c r="D106" s="40">
        <v>154.79499999999999</v>
      </c>
      <c r="E106" s="36"/>
      <c r="F106" s="37"/>
      <c r="G106" s="38"/>
      <c r="I106" s="39" t="s">
        <v>20</v>
      </c>
      <c r="J106" s="40">
        <v>149.1</v>
      </c>
      <c r="K106" s="36"/>
      <c r="L106" s="37"/>
      <c r="M106" s="38"/>
      <c r="O106" s="39" t="s">
        <v>20</v>
      </c>
      <c r="P106" s="40">
        <v>152.88800000000001</v>
      </c>
      <c r="Q106" s="36"/>
      <c r="R106" s="37"/>
      <c r="S106" s="38"/>
      <c r="U106" s="39" t="s">
        <v>20</v>
      </c>
      <c r="V106" s="40">
        <v>163.25</v>
      </c>
      <c r="W106" s="36"/>
      <c r="X106" s="37"/>
      <c r="Y106" s="38"/>
      <c r="AA106" s="39" t="s">
        <v>20</v>
      </c>
      <c r="AB106" s="40">
        <v>162.80799999999999</v>
      </c>
      <c r="AC106" s="36"/>
      <c r="AD106" s="37"/>
      <c r="AE106" s="38"/>
      <c r="AG106" s="39" t="s">
        <v>20</v>
      </c>
      <c r="AH106" s="40">
        <v>153.166</v>
      </c>
      <c r="AI106" s="36"/>
      <c r="AJ106" s="37"/>
      <c r="AK106" s="38"/>
      <c r="AM106" s="39" t="s">
        <v>20</v>
      </c>
      <c r="AN106" s="40">
        <v>154.34100000000001</v>
      </c>
      <c r="AO106" s="36"/>
      <c r="AP106" s="37"/>
      <c r="AQ106" s="38"/>
      <c r="AS106" s="39" t="s">
        <v>20</v>
      </c>
      <c r="AT106" s="40">
        <v>156.86699999999999</v>
      </c>
      <c r="AU106" s="36"/>
      <c r="AV106" s="37"/>
      <c r="AW106" s="38"/>
      <c r="AY106" s="39" t="s">
        <v>20</v>
      </c>
      <c r="AZ106" s="40">
        <v>162.80799999999999</v>
      </c>
      <c r="BA106" s="36"/>
      <c r="BB106" s="37"/>
      <c r="BC106" s="38"/>
      <c r="BE106" s="200"/>
    </row>
    <row r="107" spans="2:57" x14ac:dyDescent="0.25">
      <c r="B107" s="41" t="s">
        <v>175</v>
      </c>
      <c r="C107" s="41" t="s">
        <v>21</v>
      </c>
      <c r="D107" s="42"/>
      <c r="E107" s="43">
        <v>100</v>
      </c>
      <c r="F107" s="44">
        <v>0.1145</v>
      </c>
      <c r="G107" s="45">
        <v>137.7457</v>
      </c>
      <c r="I107" s="41" t="s">
        <v>21</v>
      </c>
      <c r="J107" s="42"/>
      <c r="K107" s="43">
        <v>100</v>
      </c>
      <c r="L107" s="44">
        <v>0.1075</v>
      </c>
      <c r="M107" s="45">
        <v>133.09350000000001</v>
      </c>
      <c r="O107" s="41" t="s">
        <v>21</v>
      </c>
      <c r="P107" s="42"/>
      <c r="Q107" s="43">
        <v>100</v>
      </c>
      <c r="R107" s="44">
        <v>0.11219999999999999</v>
      </c>
      <c r="S107" s="45">
        <v>136.1815</v>
      </c>
      <c r="U107" s="41" t="s">
        <v>21</v>
      </c>
      <c r="V107" s="42"/>
      <c r="W107" s="43">
        <v>100</v>
      </c>
      <c r="X107" s="44">
        <v>0.1249</v>
      </c>
      <c r="Y107" s="45">
        <v>144.65180000000001</v>
      </c>
      <c r="AA107" s="41" t="s">
        <v>21</v>
      </c>
      <c r="AB107" s="42"/>
      <c r="AC107" s="43">
        <v>100</v>
      </c>
      <c r="AD107" s="44">
        <v>0.12429999999999999</v>
      </c>
      <c r="AE107" s="45">
        <v>144.29910000000001</v>
      </c>
      <c r="AG107" s="41" t="s">
        <v>21</v>
      </c>
      <c r="AH107" s="42"/>
      <c r="AI107" s="43">
        <v>100</v>
      </c>
      <c r="AJ107" s="44">
        <v>0.1125</v>
      </c>
      <c r="AK107" s="45">
        <v>136.4145</v>
      </c>
      <c r="AM107" s="41" t="s">
        <v>21</v>
      </c>
      <c r="AN107" s="42"/>
      <c r="AO107" s="43">
        <v>100</v>
      </c>
      <c r="AP107" s="44">
        <v>0.1139</v>
      </c>
      <c r="AQ107" s="45">
        <v>137.38069999999999</v>
      </c>
      <c r="AS107" s="41" t="s">
        <v>21</v>
      </c>
      <c r="AT107" s="42"/>
      <c r="AU107" s="43">
        <v>100</v>
      </c>
      <c r="AV107" s="44">
        <v>0.11700000000000001</v>
      </c>
      <c r="AW107" s="45">
        <v>139.44560000000001</v>
      </c>
      <c r="AY107" s="41" t="s">
        <v>21</v>
      </c>
      <c r="AZ107" s="42"/>
      <c r="BA107" s="43">
        <v>100</v>
      </c>
      <c r="BB107" s="44">
        <v>0.12429999999999999</v>
      </c>
      <c r="BC107" s="45">
        <v>144.29910000000001</v>
      </c>
      <c r="BE107" s="200"/>
    </row>
    <row r="108" spans="2:57" x14ac:dyDescent="0.25">
      <c r="B108" s="55" t="s">
        <v>176</v>
      </c>
      <c r="C108" s="39" t="s">
        <v>18</v>
      </c>
      <c r="D108" s="40">
        <v>126.77500000000001</v>
      </c>
      <c r="E108" s="56"/>
      <c r="F108" s="37"/>
      <c r="G108" s="57"/>
      <c r="I108" s="39" t="s">
        <v>18</v>
      </c>
      <c r="J108" s="40">
        <v>122.78700000000001</v>
      </c>
      <c r="K108" s="36"/>
      <c r="L108" s="37"/>
      <c r="M108" s="57"/>
      <c r="O108" s="39" t="s">
        <v>18</v>
      </c>
      <c r="P108" s="40">
        <v>125.44</v>
      </c>
      <c r="Q108" s="36"/>
      <c r="R108" s="37"/>
      <c r="S108" s="57"/>
      <c r="U108" s="39" t="s">
        <v>18</v>
      </c>
      <c r="V108" s="40">
        <v>132.697</v>
      </c>
      <c r="W108" s="36"/>
      <c r="X108" s="37"/>
      <c r="Y108" s="57"/>
      <c r="AA108" s="39" t="s">
        <v>18</v>
      </c>
      <c r="AB108" s="40">
        <v>132.387</v>
      </c>
      <c r="AC108" s="36"/>
      <c r="AD108" s="37"/>
      <c r="AE108" s="57"/>
      <c r="AG108" s="39" t="s">
        <v>18</v>
      </c>
      <c r="AH108" s="40">
        <v>125.634</v>
      </c>
      <c r="AI108" s="36"/>
      <c r="AJ108" s="37"/>
      <c r="AK108" s="57"/>
      <c r="AM108" s="39" t="s">
        <v>18</v>
      </c>
      <c r="AN108" s="40">
        <v>126.45699999999999</v>
      </c>
      <c r="AO108" s="36"/>
      <c r="AP108" s="37"/>
      <c r="AQ108" s="57"/>
      <c r="AS108" s="39" t="s">
        <v>18</v>
      </c>
      <c r="AT108" s="40">
        <v>128.226</v>
      </c>
      <c r="AU108" s="36"/>
      <c r="AV108" s="37"/>
      <c r="AW108" s="57"/>
      <c r="AY108" s="39" t="s">
        <v>18</v>
      </c>
      <c r="AZ108" s="40">
        <v>132.387</v>
      </c>
      <c r="BA108" s="36"/>
      <c r="BB108" s="37"/>
      <c r="BC108" s="57"/>
      <c r="BE108" s="200"/>
    </row>
    <row r="109" spans="2:57" x14ac:dyDescent="0.25">
      <c r="B109" s="39" t="s">
        <v>176</v>
      </c>
      <c r="C109" s="39" t="s">
        <v>20</v>
      </c>
      <c r="D109" s="40">
        <v>145.827</v>
      </c>
      <c r="E109" s="56"/>
      <c r="F109" s="37"/>
      <c r="G109" s="57"/>
      <c r="I109" s="39" t="s">
        <v>20</v>
      </c>
      <c r="J109" s="40">
        <v>140.678</v>
      </c>
      <c r="K109" s="36"/>
      <c r="L109" s="37"/>
      <c r="M109" s="57"/>
      <c r="O109" s="39" t="s">
        <v>20</v>
      </c>
      <c r="P109" s="40">
        <v>144.10300000000001</v>
      </c>
      <c r="Q109" s="36"/>
      <c r="R109" s="37"/>
      <c r="S109" s="57"/>
      <c r="U109" s="39" t="s">
        <v>20</v>
      </c>
      <c r="V109" s="40">
        <v>153.471</v>
      </c>
      <c r="W109" s="36"/>
      <c r="X109" s="37"/>
      <c r="Y109" s="57"/>
      <c r="AA109" s="39" t="s">
        <v>20</v>
      </c>
      <c r="AB109" s="40">
        <v>153.071</v>
      </c>
      <c r="AC109" s="36"/>
      <c r="AD109" s="37"/>
      <c r="AE109" s="57"/>
      <c r="AG109" s="39" t="s">
        <v>20</v>
      </c>
      <c r="AH109" s="40">
        <v>144.35400000000001</v>
      </c>
      <c r="AI109" s="36"/>
      <c r="AJ109" s="37"/>
      <c r="AK109" s="57"/>
      <c r="AM109" s="39" t="s">
        <v>20</v>
      </c>
      <c r="AN109" s="40">
        <v>145.416</v>
      </c>
      <c r="AO109" s="36"/>
      <c r="AP109" s="37"/>
      <c r="AQ109" s="57"/>
      <c r="AS109" s="39" t="s">
        <v>20</v>
      </c>
      <c r="AT109" s="40">
        <v>147.69999999999999</v>
      </c>
      <c r="AU109" s="36"/>
      <c r="AV109" s="37"/>
      <c r="AW109" s="57"/>
      <c r="AY109" s="39" t="s">
        <v>20</v>
      </c>
      <c r="AZ109" s="40">
        <v>153.071</v>
      </c>
      <c r="BA109" s="36"/>
      <c r="BB109" s="37"/>
      <c r="BC109" s="57"/>
      <c r="BE109" s="200"/>
    </row>
    <row r="110" spans="2:57" x14ac:dyDescent="0.25">
      <c r="B110" s="39" t="s">
        <v>176</v>
      </c>
      <c r="C110" s="39" t="s">
        <v>21</v>
      </c>
      <c r="D110" s="40"/>
      <c r="E110" s="43">
        <v>100</v>
      </c>
      <c r="F110" s="44">
        <v>8.7400000000000005E-2</v>
      </c>
      <c r="G110" s="45">
        <v>132.86619999999999</v>
      </c>
      <c r="I110" s="39" t="s">
        <v>21</v>
      </c>
      <c r="J110" s="40"/>
      <c r="K110" s="43">
        <v>100</v>
      </c>
      <c r="L110" s="44">
        <v>8.2100000000000006E-2</v>
      </c>
      <c r="M110" s="45">
        <v>128.50360000000001</v>
      </c>
      <c r="O110" s="39" t="s">
        <v>21</v>
      </c>
      <c r="P110" s="40"/>
      <c r="Q110" s="43">
        <v>100</v>
      </c>
      <c r="R110" s="44">
        <v>8.5599999999999996E-2</v>
      </c>
      <c r="S110" s="45">
        <v>131.40940000000001</v>
      </c>
      <c r="U110" s="39" t="s">
        <v>21</v>
      </c>
      <c r="V110" s="40"/>
      <c r="W110" s="43">
        <v>100</v>
      </c>
      <c r="X110" s="44">
        <v>9.5299999999999996E-2</v>
      </c>
      <c r="Y110" s="45">
        <v>139.33879999999999</v>
      </c>
      <c r="AA110" s="39" t="s">
        <v>21</v>
      </c>
      <c r="AB110" s="40"/>
      <c r="AC110" s="43">
        <v>100</v>
      </c>
      <c r="AD110" s="44">
        <v>9.4899999999999998E-2</v>
      </c>
      <c r="AE110" s="45">
        <v>138.9983</v>
      </c>
      <c r="AG110" s="39" t="s">
        <v>21</v>
      </c>
      <c r="AH110" s="40"/>
      <c r="AI110" s="43">
        <v>100</v>
      </c>
      <c r="AJ110" s="44">
        <v>8.5900000000000004E-2</v>
      </c>
      <c r="AK110" s="45">
        <v>131.61580000000001</v>
      </c>
      <c r="AM110" s="39" t="s">
        <v>21</v>
      </c>
      <c r="AN110" s="40"/>
      <c r="AO110" s="43">
        <v>100</v>
      </c>
      <c r="AP110" s="44">
        <v>8.6999999999999994E-2</v>
      </c>
      <c r="AQ110" s="45">
        <v>132.5146</v>
      </c>
      <c r="AS110" s="39" t="s">
        <v>21</v>
      </c>
      <c r="AT110" s="40"/>
      <c r="AU110" s="43">
        <v>100</v>
      </c>
      <c r="AV110" s="44">
        <v>8.9300000000000004E-2</v>
      </c>
      <c r="AW110" s="45">
        <v>134.458</v>
      </c>
      <c r="AY110" s="39" t="s">
        <v>21</v>
      </c>
      <c r="AZ110" s="40"/>
      <c r="BA110" s="43">
        <v>100</v>
      </c>
      <c r="BB110" s="44">
        <v>9.4899999999999998E-2</v>
      </c>
      <c r="BC110" s="45">
        <v>138.9983</v>
      </c>
      <c r="BE110" s="200"/>
    </row>
    <row r="111" spans="2:57" x14ac:dyDescent="0.25">
      <c r="B111" s="34" t="s">
        <v>177</v>
      </c>
      <c r="C111" s="34" t="s">
        <v>18</v>
      </c>
      <c r="D111" s="35">
        <v>133.91999999999999</v>
      </c>
      <c r="E111" s="36"/>
      <c r="F111" s="37"/>
      <c r="G111" s="38"/>
      <c r="I111" s="34" t="s">
        <v>18</v>
      </c>
      <c r="J111" s="35">
        <v>129.49600000000001</v>
      </c>
      <c r="K111" s="36"/>
      <c r="L111" s="37"/>
      <c r="M111" s="38"/>
      <c r="O111" s="34" t="s">
        <v>18</v>
      </c>
      <c r="P111" s="35">
        <v>132.43899999999999</v>
      </c>
      <c r="Q111" s="36"/>
      <c r="R111" s="37"/>
      <c r="S111" s="38"/>
      <c r="U111" s="34" t="s">
        <v>18</v>
      </c>
      <c r="V111" s="35">
        <v>140.488</v>
      </c>
      <c r="W111" s="36"/>
      <c r="X111" s="37"/>
      <c r="Y111" s="38"/>
      <c r="AA111" s="34" t="s">
        <v>18</v>
      </c>
      <c r="AB111" s="35">
        <v>140.14400000000001</v>
      </c>
      <c r="AC111" s="36"/>
      <c r="AD111" s="37"/>
      <c r="AE111" s="38"/>
      <c r="AG111" s="34" t="s">
        <v>18</v>
      </c>
      <c r="AH111" s="35">
        <v>132.655</v>
      </c>
      <c r="AI111" s="36"/>
      <c r="AJ111" s="37"/>
      <c r="AK111" s="38"/>
      <c r="AM111" s="34" t="s">
        <v>18</v>
      </c>
      <c r="AN111" s="35">
        <v>133.56700000000001</v>
      </c>
      <c r="AO111" s="36"/>
      <c r="AP111" s="37"/>
      <c r="AQ111" s="38"/>
      <c r="AS111" s="34" t="s">
        <v>18</v>
      </c>
      <c r="AT111" s="35">
        <v>135.53</v>
      </c>
      <c r="AU111" s="36"/>
      <c r="AV111" s="37"/>
      <c r="AW111" s="38"/>
      <c r="AY111" s="34" t="s">
        <v>18</v>
      </c>
      <c r="AZ111" s="35">
        <v>140.14400000000001</v>
      </c>
      <c r="BA111" s="36"/>
      <c r="BB111" s="37"/>
      <c r="BC111" s="38"/>
      <c r="BE111" s="200"/>
    </row>
    <row r="112" spans="2:57" ht="15" customHeight="1" x14ac:dyDescent="0.25">
      <c r="B112" s="39" t="s">
        <v>177</v>
      </c>
      <c r="C112" s="39" t="s">
        <v>20</v>
      </c>
      <c r="D112" s="40">
        <v>154.79499999999999</v>
      </c>
      <c r="E112" s="58"/>
      <c r="F112" s="37"/>
      <c r="G112" s="38"/>
      <c r="I112" s="39" t="s">
        <v>20</v>
      </c>
      <c r="J112" s="40">
        <v>149.1</v>
      </c>
      <c r="K112" s="36"/>
      <c r="L112" s="37"/>
      <c r="M112" s="38"/>
      <c r="O112" s="39" t="s">
        <v>20</v>
      </c>
      <c r="P112" s="40">
        <v>152.88800000000001</v>
      </c>
      <c r="Q112" s="36"/>
      <c r="R112" s="37"/>
      <c r="S112" s="38"/>
      <c r="U112" s="39" t="s">
        <v>20</v>
      </c>
      <c r="V112" s="40">
        <v>163.25</v>
      </c>
      <c r="W112" s="36"/>
      <c r="X112" s="37"/>
      <c r="Y112" s="38"/>
      <c r="AA112" s="39" t="s">
        <v>20</v>
      </c>
      <c r="AB112" s="40">
        <v>162.80799999999999</v>
      </c>
      <c r="AC112" s="36"/>
      <c r="AD112" s="37"/>
      <c r="AE112" s="38"/>
      <c r="AG112" s="39" t="s">
        <v>20</v>
      </c>
      <c r="AH112" s="40">
        <v>153.166</v>
      </c>
      <c r="AI112" s="36"/>
      <c r="AJ112" s="37"/>
      <c r="AK112" s="38"/>
      <c r="AM112" s="39" t="s">
        <v>20</v>
      </c>
      <c r="AN112" s="40">
        <v>154.34100000000001</v>
      </c>
      <c r="AO112" s="36"/>
      <c r="AP112" s="37"/>
      <c r="AQ112" s="38"/>
      <c r="AS112" s="39" t="s">
        <v>20</v>
      </c>
      <c r="AT112" s="40">
        <v>156.86699999999999</v>
      </c>
      <c r="AU112" s="36"/>
      <c r="AV112" s="37"/>
      <c r="AW112" s="38"/>
      <c r="AY112" s="39" t="s">
        <v>20</v>
      </c>
      <c r="AZ112" s="40">
        <v>162.80799999999999</v>
      </c>
      <c r="BA112" s="36"/>
      <c r="BB112" s="37"/>
      <c r="BC112" s="38"/>
      <c r="BE112" s="200"/>
    </row>
    <row r="113" spans="2:57" ht="15" customHeight="1" x14ac:dyDescent="0.25">
      <c r="B113" s="41" t="s">
        <v>177</v>
      </c>
      <c r="C113" s="41" t="s">
        <v>21</v>
      </c>
      <c r="D113" s="42"/>
      <c r="E113" s="43">
        <v>100</v>
      </c>
      <c r="F113" s="44">
        <v>0.1145</v>
      </c>
      <c r="G113" s="45">
        <v>137.7457</v>
      </c>
      <c r="I113" s="41" t="s">
        <v>21</v>
      </c>
      <c r="J113" s="42"/>
      <c r="K113" s="43">
        <v>100</v>
      </c>
      <c r="L113" s="44">
        <v>0.1075</v>
      </c>
      <c r="M113" s="45">
        <v>133.09350000000001</v>
      </c>
      <c r="O113" s="41" t="s">
        <v>21</v>
      </c>
      <c r="P113" s="42"/>
      <c r="Q113" s="43">
        <v>100</v>
      </c>
      <c r="R113" s="44">
        <v>0.11219999999999999</v>
      </c>
      <c r="S113" s="45">
        <v>136.1815</v>
      </c>
      <c r="U113" s="41" t="s">
        <v>21</v>
      </c>
      <c r="V113" s="42"/>
      <c r="W113" s="43">
        <v>100</v>
      </c>
      <c r="X113" s="44">
        <v>0.1249</v>
      </c>
      <c r="Y113" s="45">
        <v>144.65180000000001</v>
      </c>
      <c r="AA113" s="41" t="s">
        <v>21</v>
      </c>
      <c r="AB113" s="42"/>
      <c r="AC113" s="43">
        <v>100</v>
      </c>
      <c r="AD113" s="44">
        <v>0.12429999999999999</v>
      </c>
      <c r="AE113" s="45">
        <v>144.29910000000001</v>
      </c>
      <c r="AG113" s="41" t="s">
        <v>21</v>
      </c>
      <c r="AH113" s="42"/>
      <c r="AI113" s="43">
        <v>100</v>
      </c>
      <c r="AJ113" s="44">
        <v>0.1125</v>
      </c>
      <c r="AK113" s="45">
        <v>136.4145</v>
      </c>
      <c r="AM113" s="41" t="s">
        <v>21</v>
      </c>
      <c r="AN113" s="42"/>
      <c r="AO113" s="43">
        <v>100</v>
      </c>
      <c r="AP113" s="44">
        <v>0.1139</v>
      </c>
      <c r="AQ113" s="45">
        <v>137.38069999999999</v>
      </c>
      <c r="AS113" s="41" t="s">
        <v>21</v>
      </c>
      <c r="AT113" s="42"/>
      <c r="AU113" s="43">
        <v>100</v>
      </c>
      <c r="AV113" s="44">
        <v>0.11700000000000001</v>
      </c>
      <c r="AW113" s="45">
        <v>139.44560000000001</v>
      </c>
      <c r="AY113" s="41" t="s">
        <v>21</v>
      </c>
      <c r="AZ113" s="42"/>
      <c r="BA113" s="43">
        <v>100</v>
      </c>
      <c r="BB113" s="44">
        <v>0.12429999999999999</v>
      </c>
      <c r="BC113" s="45">
        <v>144.29910000000001</v>
      </c>
      <c r="BE113" s="200"/>
    </row>
    <row r="115" spans="2:57" x14ac:dyDescent="0.25">
      <c r="B115" s="212" t="s">
        <v>178</v>
      </c>
      <c r="C115" s="213"/>
      <c r="D115" s="213"/>
      <c r="E115" s="213"/>
      <c r="F115" s="213"/>
      <c r="G115" s="214"/>
    </row>
    <row r="116" spans="2:57" x14ac:dyDescent="0.25">
      <c r="B116" s="34" t="s">
        <v>179</v>
      </c>
      <c r="C116" s="34" t="s">
        <v>18</v>
      </c>
      <c r="D116" s="35">
        <v>63.286000000000001</v>
      </c>
      <c r="E116" s="36"/>
      <c r="F116" s="37"/>
      <c r="G116" s="38"/>
      <c r="I116" s="34" t="s">
        <v>18</v>
      </c>
      <c r="J116" s="35">
        <v>60.59</v>
      </c>
      <c r="K116" s="66"/>
      <c r="L116" s="67"/>
      <c r="M116" s="68"/>
      <c r="O116" s="34" t="s">
        <v>18</v>
      </c>
      <c r="P116" s="35">
        <v>62.383000000000003</v>
      </c>
      <c r="Q116" s="66"/>
      <c r="R116" s="67"/>
      <c r="S116" s="68"/>
      <c r="U116" s="34" t="s">
        <v>18</v>
      </c>
      <c r="V116" s="35">
        <v>67.289000000000001</v>
      </c>
      <c r="W116" s="66"/>
      <c r="X116" s="67"/>
      <c r="Y116" s="68"/>
      <c r="AA116" s="34" t="s">
        <v>18</v>
      </c>
      <c r="AB116" s="35">
        <v>67.08</v>
      </c>
      <c r="AC116" s="66"/>
      <c r="AD116" s="67"/>
      <c r="AE116" s="68"/>
      <c r="AG116" s="34" t="s">
        <v>18</v>
      </c>
      <c r="AH116" s="35">
        <v>62.515000000000001</v>
      </c>
      <c r="AI116" s="66"/>
      <c r="AJ116" s="67"/>
      <c r="AK116" s="68"/>
      <c r="AM116" s="34" t="s">
        <v>18</v>
      </c>
      <c r="AN116" s="35">
        <v>63.070999999999998</v>
      </c>
      <c r="AO116" s="66"/>
      <c r="AP116" s="67"/>
      <c r="AQ116" s="68"/>
      <c r="AS116" s="34" t="s">
        <v>18</v>
      </c>
      <c r="AT116" s="35">
        <v>64.266999999999996</v>
      </c>
      <c r="AU116" s="66"/>
      <c r="AV116" s="67"/>
      <c r="AW116" s="68"/>
      <c r="AY116" s="34" t="s">
        <v>18</v>
      </c>
      <c r="AZ116" s="35">
        <v>67.08</v>
      </c>
      <c r="BA116" s="66"/>
      <c r="BB116" s="67"/>
      <c r="BC116" s="68"/>
      <c r="BE116" s="200"/>
    </row>
    <row r="117" spans="2:57" x14ac:dyDescent="0.25">
      <c r="B117" s="39" t="s">
        <v>179</v>
      </c>
      <c r="C117" s="39" t="s">
        <v>20</v>
      </c>
      <c r="D117" s="40">
        <v>66.165999999999997</v>
      </c>
      <c r="E117" s="56"/>
      <c r="F117" s="37"/>
      <c r="G117" s="38"/>
      <c r="I117" s="39" t="s">
        <v>20</v>
      </c>
      <c r="J117" s="40">
        <v>62.685000000000002</v>
      </c>
      <c r="K117" s="36"/>
      <c r="L117" s="37"/>
      <c r="M117" s="38"/>
      <c r="O117" s="39" t="s">
        <v>20</v>
      </c>
      <c r="P117" s="40">
        <v>65.001000000000005</v>
      </c>
      <c r="Q117" s="36"/>
      <c r="R117" s="37"/>
      <c r="S117" s="38"/>
      <c r="U117" s="39" t="s">
        <v>20</v>
      </c>
      <c r="V117" s="40">
        <v>71.334000000000003</v>
      </c>
      <c r="W117" s="36"/>
      <c r="X117" s="37"/>
      <c r="Y117" s="38"/>
      <c r="AA117" s="39" t="s">
        <v>20</v>
      </c>
      <c r="AB117" s="40">
        <v>71.063999999999993</v>
      </c>
      <c r="AC117" s="36"/>
      <c r="AD117" s="37"/>
      <c r="AE117" s="38"/>
      <c r="AG117" s="39" t="s">
        <v>20</v>
      </c>
      <c r="AH117" s="40">
        <v>65.17</v>
      </c>
      <c r="AI117" s="36"/>
      <c r="AJ117" s="37"/>
      <c r="AK117" s="38"/>
      <c r="AM117" s="39" t="s">
        <v>20</v>
      </c>
      <c r="AN117" s="40">
        <v>65.888000000000005</v>
      </c>
      <c r="AO117" s="36"/>
      <c r="AP117" s="37"/>
      <c r="AQ117" s="38"/>
      <c r="AS117" s="39" t="s">
        <v>20</v>
      </c>
      <c r="AT117" s="40">
        <v>67.433000000000007</v>
      </c>
      <c r="AU117" s="36"/>
      <c r="AV117" s="37"/>
      <c r="AW117" s="38"/>
      <c r="AY117" s="39" t="s">
        <v>20</v>
      </c>
      <c r="AZ117" s="40">
        <v>71.063999999999993</v>
      </c>
      <c r="BA117" s="36"/>
      <c r="BB117" s="37"/>
      <c r="BC117" s="38"/>
      <c r="BE117" s="200"/>
    </row>
    <row r="118" spans="2:57" x14ac:dyDescent="0.25">
      <c r="B118" s="41" t="s">
        <v>179</v>
      </c>
      <c r="C118" s="41" t="s">
        <v>21</v>
      </c>
      <c r="D118" s="42"/>
      <c r="E118" s="43">
        <v>100</v>
      </c>
      <c r="F118" s="44">
        <v>0.13220000000000001</v>
      </c>
      <c r="G118" s="45">
        <v>46.360799999999998</v>
      </c>
      <c r="I118" s="41" t="s">
        <v>21</v>
      </c>
      <c r="J118" s="42"/>
      <c r="K118" s="43">
        <v>100</v>
      </c>
      <c r="L118" s="44">
        <v>0.1242</v>
      </c>
      <c r="M118" s="45">
        <v>44.078499999999998</v>
      </c>
      <c r="O118" s="41" t="s">
        <v>21</v>
      </c>
      <c r="P118" s="42"/>
      <c r="Q118" s="43">
        <v>100</v>
      </c>
      <c r="R118" s="44">
        <v>0.1295</v>
      </c>
      <c r="S118" s="45">
        <v>45.599899999999998</v>
      </c>
      <c r="U118" s="41" t="s">
        <v>21</v>
      </c>
      <c r="V118" s="42"/>
      <c r="W118" s="43">
        <v>100</v>
      </c>
      <c r="X118" s="44">
        <v>0.14419999999999999</v>
      </c>
      <c r="Y118" s="45">
        <v>49.730800000000002</v>
      </c>
      <c r="AA118" s="41" t="s">
        <v>21</v>
      </c>
      <c r="AB118" s="42"/>
      <c r="AC118" s="43">
        <v>100</v>
      </c>
      <c r="AD118" s="44">
        <v>0.14349999999999999</v>
      </c>
      <c r="AE118" s="45">
        <v>49.5655</v>
      </c>
      <c r="AG118" s="41" t="s">
        <v>21</v>
      </c>
      <c r="AH118" s="42"/>
      <c r="AI118" s="43">
        <v>100</v>
      </c>
      <c r="AJ118" s="44">
        <v>0.12989999999999999</v>
      </c>
      <c r="AK118" s="45">
        <v>45.709600000000002</v>
      </c>
      <c r="AM118" s="41" t="s">
        <v>21</v>
      </c>
      <c r="AN118" s="42"/>
      <c r="AO118" s="43">
        <v>100</v>
      </c>
      <c r="AP118" s="44">
        <v>0.13159999999999999</v>
      </c>
      <c r="AQ118" s="45">
        <v>46.172899999999998</v>
      </c>
      <c r="AS118" s="41" t="s">
        <v>21</v>
      </c>
      <c r="AT118" s="42"/>
      <c r="AU118" s="43">
        <v>100</v>
      </c>
      <c r="AV118" s="44">
        <v>0.1351</v>
      </c>
      <c r="AW118" s="45">
        <v>47.192900000000002</v>
      </c>
      <c r="AY118" s="41" t="s">
        <v>21</v>
      </c>
      <c r="AZ118" s="42"/>
      <c r="BA118" s="43">
        <v>100</v>
      </c>
      <c r="BB118" s="44">
        <v>0.14349999999999999</v>
      </c>
      <c r="BC118" s="45">
        <v>49.5655</v>
      </c>
      <c r="BE118" s="200"/>
    </row>
    <row r="119" spans="2:57" x14ac:dyDescent="0.25">
      <c r="B119" s="34" t="s">
        <v>180</v>
      </c>
      <c r="C119" s="34" t="s">
        <v>18</v>
      </c>
      <c r="D119" s="35">
        <v>73.772999999999996</v>
      </c>
      <c r="E119" s="36"/>
      <c r="F119" s="37"/>
      <c r="G119" s="38"/>
      <c r="I119" s="34" t="s">
        <v>18</v>
      </c>
      <c r="J119" s="35">
        <v>70.438000000000002</v>
      </c>
      <c r="K119" s="36"/>
      <c r="L119" s="37"/>
      <c r="M119" s="38"/>
      <c r="O119" s="34" t="s">
        <v>18</v>
      </c>
      <c r="P119" s="35">
        <v>72.656000000000006</v>
      </c>
      <c r="Q119" s="36"/>
      <c r="R119" s="37"/>
      <c r="S119" s="38"/>
      <c r="U119" s="34" t="s">
        <v>18</v>
      </c>
      <c r="V119" s="35">
        <v>78.724999999999994</v>
      </c>
      <c r="W119" s="36"/>
      <c r="X119" s="37"/>
      <c r="Y119" s="38"/>
      <c r="AA119" s="34" t="s">
        <v>18</v>
      </c>
      <c r="AB119" s="35">
        <v>78.465999999999994</v>
      </c>
      <c r="AC119" s="36"/>
      <c r="AD119" s="37"/>
      <c r="AE119" s="38"/>
      <c r="AG119" s="34" t="s">
        <v>18</v>
      </c>
      <c r="AH119" s="35">
        <v>72.819000000000003</v>
      </c>
      <c r="AI119" s="36"/>
      <c r="AJ119" s="37"/>
      <c r="AK119" s="38"/>
      <c r="AM119" s="34" t="s">
        <v>18</v>
      </c>
      <c r="AN119" s="35">
        <v>73.507000000000005</v>
      </c>
      <c r="AO119" s="36"/>
      <c r="AP119" s="37"/>
      <c r="AQ119" s="38"/>
      <c r="AS119" s="34" t="s">
        <v>18</v>
      </c>
      <c r="AT119" s="35">
        <v>74.986000000000004</v>
      </c>
      <c r="AU119" s="36"/>
      <c r="AV119" s="37"/>
      <c r="AW119" s="38"/>
      <c r="AY119" s="34" t="s">
        <v>18</v>
      </c>
      <c r="AZ119" s="35">
        <v>78.465999999999994</v>
      </c>
      <c r="BA119" s="36"/>
      <c r="BB119" s="37"/>
      <c r="BC119" s="38"/>
      <c r="BE119" s="200"/>
    </row>
    <row r="120" spans="2:57" x14ac:dyDescent="0.25">
      <c r="B120" s="39" t="s">
        <v>180</v>
      </c>
      <c r="C120" s="39" t="s">
        <v>20</v>
      </c>
      <c r="D120" s="40">
        <v>79.513000000000005</v>
      </c>
      <c r="E120" s="56"/>
      <c r="F120" s="37"/>
      <c r="G120" s="38"/>
      <c r="I120" s="39" t="s">
        <v>20</v>
      </c>
      <c r="J120" s="40">
        <v>75.22</v>
      </c>
      <c r="K120" s="36"/>
      <c r="L120" s="37"/>
      <c r="M120" s="38"/>
      <c r="O120" s="39" t="s">
        <v>20</v>
      </c>
      <c r="P120" s="40">
        <v>78.075999999999993</v>
      </c>
      <c r="Q120" s="36"/>
      <c r="R120" s="37"/>
      <c r="S120" s="38"/>
      <c r="U120" s="39" t="s">
        <v>20</v>
      </c>
      <c r="V120" s="40">
        <v>85.887</v>
      </c>
      <c r="W120" s="36"/>
      <c r="X120" s="37"/>
      <c r="Y120" s="38"/>
      <c r="AA120" s="39" t="s">
        <v>20</v>
      </c>
      <c r="AB120" s="40">
        <v>85.554000000000002</v>
      </c>
      <c r="AC120" s="36"/>
      <c r="AD120" s="37"/>
      <c r="AE120" s="38"/>
      <c r="AG120" s="39" t="s">
        <v>20</v>
      </c>
      <c r="AH120" s="40">
        <v>78.284999999999997</v>
      </c>
      <c r="AI120" s="36"/>
      <c r="AJ120" s="37"/>
      <c r="AK120" s="38"/>
      <c r="AM120" s="39" t="s">
        <v>20</v>
      </c>
      <c r="AN120" s="40">
        <v>79.17</v>
      </c>
      <c r="AO120" s="36"/>
      <c r="AP120" s="37"/>
      <c r="AQ120" s="38"/>
      <c r="AS120" s="39" t="s">
        <v>20</v>
      </c>
      <c r="AT120" s="40">
        <v>81.075000000000003</v>
      </c>
      <c r="AU120" s="36"/>
      <c r="AV120" s="37"/>
      <c r="AW120" s="38"/>
      <c r="AY120" s="39" t="s">
        <v>20</v>
      </c>
      <c r="AZ120" s="40">
        <v>85.554000000000002</v>
      </c>
      <c r="BA120" s="36"/>
      <c r="BB120" s="37"/>
      <c r="BC120" s="38"/>
      <c r="BE120" s="200"/>
    </row>
    <row r="121" spans="2:57" x14ac:dyDescent="0.25">
      <c r="B121" s="41" t="s">
        <v>180</v>
      </c>
      <c r="C121" s="41" t="s">
        <v>21</v>
      </c>
      <c r="D121" s="42"/>
      <c r="E121" s="43">
        <v>100</v>
      </c>
      <c r="F121" s="44">
        <v>0.13980000000000001</v>
      </c>
      <c r="G121" s="45">
        <v>58.581899999999997</v>
      </c>
      <c r="I121" s="41" t="s">
        <v>21</v>
      </c>
      <c r="J121" s="42"/>
      <c r="K121" s="43">
        <v>100</v>
      </c>
      <c r="L121" s="44">
        <v>0.1313</v>
      </c>
      <c r="M121" s="45">
        <v>55.561100000000003</v>
      </c>
      <c r="O121" s="41" t="s">
        <v>21</v>
      </c>
      <c r="P121" s="42"/>
      <c r="Q121" s="43">
        <v>100</v>
      </c>
      <c r="R121" s="44">
        <v>0.13700000000000001</v>
      </c>
      <c r="S121" s="45">
        <v>57.563600000000001</v>
      </c>
      <c r="U121" s="41" t="s">
        <v>21</v>
      </c>
      <c r="V121" s="42"/>
      <c r="W121" s="43">
        <v>100</v>
      </c>
      <c r="X121" s="44">
        <v>0.15240000000000001</v>
      </c>
      <c r="Y121" s="45">
        <v>63.069899999999997</v>
      </c>
      <c r="AA121" s="41" t="s">
        <v>21</v>
      </c>
      <c r="AB121" s="42"/>
      <c r="AC121" s="43">
        <v>100</v>
      </c>
      <c r="AD121" s="44">
        <v>0.15179999999999999</v>
      </c>
      <c r="AE121" s="45">
        <v>62.8262</v>
      </c>
      <c r="AG121" s="41" t="s">
        <v>21</v>
      </c>
      <c r="AH121" s="42"/>
      <c r="AI121" s="43">
        <v>100</v>
      </c>
      <c r="AJ121" s="44">
        <v>0.13739999999999999</v>
      </c>
      <c r="AK121" s="45">
        <v>57.713000000000001</v>
      </c>
      <c r="AM121" s="41" t="s">
        <v>21</v>
      </c>
      <c r="AN121" s="42"/>
      <c r="AO121" s="43">
        <v>100</v>
      </c>
      <c r="AP121" s="44">
        <v>0.1391</v>
      </c>
      <c r="AQ121" s="45">
        <v>58.344099999999997</v>
      </c>
      <c r="AS121" s="41" t="s">
        <v>21</v>
      </c>
      <c r="AT121" s="42"/>
      <c r="AU121" s="43">
        <v>100</v>
      </c>
      <c r="AV121" s="44">
        <v>0.1429</v>
      </c>
      <c r="AW121" s="45">
        <v>59.679900000000004</v>
      </c>
      <c r="AY121" s="41" t="s">
        <v>21</v>
      </c>
      <c r="AZ121" s="42"/>
      <c r="BA121" s="43">
        <v>100</v>
      </c>
      <c r="BB121" s="44">
        <v>0.15179999999999999</v>
      </c>
      <c r="BC121" s="45">
        <v>62.8262</v>
      </c>
      <c r="BE121" s="200"/>
    </row>
    <row r="123" spans="2:57" x14ac:dyDescent="0.25">
      <c r="B123" s="12" t="s">
        <v>33</v>
      </c>
      <c r="F123" s="80"/>
      <c r="G123" s="80"/>
      <c r="H123" s="80"/>
      <c r="I123" s="80"/>
      <c r="L123" s="80"/>
      <c r="M123" s="80"/>
      <c r="N123" s="80"/>
      <c r="O123" s="80"/>
      <c r="R123" s="80"/>
      <c r="S123" s="80"/>
      <c r="T123" s="80"/>
      <c r="U123" s="80"/>
      <c r="X123" s="80"/>
      <c r="Y123" s="80"/>
      <c r="Z123" s="80"/>
      <c r="AA123" s="80"/>
      <c r="AD123" s="80"/>
      <c r="AE123" s="80"/>
      <c r="AF123" s="80"/>
      <c r="AG123" s="80"/>
      <c r="AJ123" s="80"/>
      <c r="AK123" s="80"/>
      <c r="AL123" s="80"/>
      <c r="AM123" s="80"/>
      <c r="AP123" s="80"/>
      <c r="AQ123" s="80"/>
      <c r="AR123" s="80"/>
      <c r="AS123" s="80"/>
      <c r="AV123" s="80"/>
      <c r="AW123" s="80"/>
      <c r="AX123" s="80"/>
      <c r="AY123" s="80"/>
      <c r="BB123" s="80"/>
      <c r="BC123" s="80"/>
    </row>
    <row r="124" spans="2:57" x14ac:dyDescent="0.25">
      <c r="B124" s="81" t="s">
        <v>34</v>
      </c>
      <c r="F124" s="80"/>
      <c r="G124" s="80"/>
      <c r="H124" s="80"/>
      <c r="I124" s="80"/>
      <c r="L124" s="80"/>
      <c r="M124" s="80"/>
      <c r="N124" s="80"/>
      <c r="O124" s="80"/>
      <c r="R124" s="80"/>
      <c r="S124" s="80"/>
      <c r="T124" s="80"/>
      <c r="U124" s="80"/>
      <c r="X124" s="80"/>
      <c r="Y124" s="80"/>
      <c r="Z124" s="80"/>
      <c r="AA124" s="80"/>
      <c r="AD124" s="80"/>
      <c r="AE124" s="80"/>
      <c r="AF124" s="80"/>
      <c r="AG124" s="80"/>
      <c r="AJ124" s="80"/>
      <c r="AK124" s="80"/>
      <c r="AL124" s="80"/>
      <c r="AM124" s="80"/>
      <c r="AP124" s="80"/>
      <c r="AQ124" s="80"/>
      <c r="AR124" s="80"/>
      <c r="AS124" s="80"/>
      <c r="AV124" s="80"/>
      <c r="AW124" s="80"/>
      <c r="AX124" s="80"/>
      <c r="AY124" s="80"/>
      <c r="BB124" s="80"/>
      <c r="BC124" s="80"/>
    </row>
    <row r="125" spans="2:57" x14ac:dyDescent="0.25">
      <c r="B125" s="82" t="s">
        <v>35</v>
      </c>
      <c r="C125" s="83">
        <v>0.8</v>
      </c>
      <c r="F125" s="80"/>
      <c r="G125" s="80"/>
      <c r="H125" s="80"/>
      <c r="I125" s="80"/>
      <c r="L125" s="80"/>
      <c r="M125" s="80"/>
      <c r="N125" s="80"/>
      <c r="O125" s="80"/>
      <c r="R125" s="80"/>
      <c r="S125" s="80"/>
      <c r="T125" s="80"/>
      <c r="U125" s="80"/>
      <c r="X125" s="80"/>
      <c r="Y125" s="80"/>
      <c r="Z125" s="80"/>
      <c r="AA125" s="80"/>
      <c r="AD125" s="80"/>
      <c r="AE125" s="80"/>
      <c r="AF125" s="80"/>
      <c r="AG125" s="80"/>
      <c r="AJ125" s="80"/>
      <c r="AK125" s="80"/>
      <c r="AL125" s="80"/>
      <c r="AM125" s="80"/>
      <c r="AP125" s="80"/>
      <c r="AQ125" s="80"/>
      <c r="AR125" s="80"/>
      <c r="AS125" s="80"/>
      <c r="AV125" s="80"/>
      <c r="AW125" s="80"/>
      <c r="AX125" s="80"/>
      <c r="AY125" s="80"/>
      <c r="BB125" s="80"/>
      <c r="BC125" s="80"/>
    </row>
    <row r="126" spans="2:57" x14ac:dyDescent="0.25">
      <c r="B126" s="84" t="s">
        <v>36</v>
      </c>
      <c r="C126" s="85">
        <v>2</v>
      </c>
      <c r="F126" s="80"/>
      <c r="G126" s="80"/>
      <c r="H126" s="80"/>
      <c r="I126" s="80"/>
      <c r="L126" s="80"/>
      <c r="M126" s="80"/>
      <c r="N126" s="80"/>
      <c r="O126" s="80"/>
      <c r="R126" s="80"/>
      <c r="S126" s="80"/>
      <c r="T126" s="80"/>
      <c r="U126" s="80"/>
      <c r="X126" s="80"/>
      <c r="Y126" s="80"/>
      <c r="Z126" s="80"/>
      <c r="AA126" s="80"/>
      <c r="AD126" s="80"/>
      <c r="AE126" s="80"/>
      <c r="AF126" s="80"/>
      <c r="AG126" s="80"/>
      <c r="AJ126" s="80"/>
      <c r="AK126" s="80"/>
      <c r="AL126" s="80"/>
      <c r="AM126" s="80"/>
      <c r="AP126" s="80"/>
      <c r="AQ126" s="80"/>
      <c r="AR126" s="80"/>
      <c r="AS126" s="80"/>
      <c r="AV126" s="80"/>
      <c r="AW126" s="80"/>
      <c r="AX126" s="80"/>
      <c r="AY126" s="80"/>
      <c r="BB126" s="80"/>
      <c r="BC126" s="80"/>
    </row>
    <row r="127" spans="2:57" x14ac:dyDescent="0.25">
      <c r="B127" s="86" t="s">
        <v>37</v>
      </c>
      <c r="C127" s="87">
        <v>2</v>
      </c>
      <c r="F127" s="80"/>
      <c r="G127" s="80"/>
      <c r="H127" s="80"/>
      <c r="I127" s="80"/>
      <c r="L127" s="80"/>
      <c r="M127" s="80"/>
      <c r="N127" s="80"/>
      <c r="O127" s="80"/>
      <c r="R127" s="80"/>
      <c r="S127" s="80"/>
      <c r="T127" s="80"/>
      <c r="U127" s="80"/>
      <c r="X127" s="80"/>
      <c r="Y127" s="80"/>
      <c r="Z127" s="80"/>
      <c r="AA127" s="80"/>
      <c r="AD127" s="80"/>
      <c r="AE127" s="80"/>
      <c r="AF127" s="80"/>
      <c r="AG127" s="80"/>
      <c r="AJ127" s="80"/>
      <c r="AK127" s="80"/>
      <c r="AL127" s="80"/>
      <c r="AM127" s="80"/>
      <c r="AP127" s="80"/>
      <c r="AQ127" s="80"/>
      <c r="AR127" s="80"/>
      <c r="AS127" s="80"/>
      <c r="AV127" s="80"/>
      <c r="AW127" s="80"/>
      <c r="AX127" s="80"/>
      <c r="AY127" s="80"/>
      <c r="BB127" s="80"/>
      <c r="BC127" s="80"/>
    </row>
    <row r="128" spans="2:57" x14ac:dyDescent="0.25">
      <c r="B128" s="81"/>
      <c r="C128" s="81"/>
      <c r="F128" s="80"/>
      <c r="G128" s="80"/>
      <c r="H128" s="80"/>
      <c r="I128" s="80"/>
      <c r="L128" s="80"/>
      <c r="M128" s="80"/>
      <c r="N128" s="80"/>
      <c r="O128" s="80"/>
      <c r="R128" s="80"/>
      <c r="S128" s="80"/>
      <c r="T128" s="80"/>
      <c r="U128" s="80"/>
      <c r="X128" s="80"/>
      <c r="Y128" s="80"/>
      <c r="Z128" s="80"/>
      <c r="AA128" s="80"/>
      <c r="AD128" s="80"/>
      <c r="AE128" s="80"/>
      <c r="AF128" s="80"/>
      <c r="AG128" s="80"/>
      <c r="AJ128" s="80"/>
      <c r="AK128" s="80"/>
      <c r="AL128" s="80"/>
      <c r="AM128" s="80"/>
      <c r="AP128" s="80"/>
      <c r="AQ128" s="80"/>
      <c r="AR128" s="80"/>
      <c r="AS128" s="80"/>
      <c r="AV128" s="80"/>
      <c r="AW128" s="80"/>
      <c r="AX128" s="80"/>
      <c r="AY128" s="80"/>
      <c r="BB128" s="80"/>
      <c r="BC128" s="80"/>
    </row>
    <row r="129" spans="2:53" x14ac:dyDescent="0.25">
      <c r="B129" s="88" t="s">
        <v>38</v>
      </c>
      <c r="C129" s="81"/>
      <c r="D129" s="85"/>
      <c r="E129" s="89"/>
      <c r="I129" s="51"/>
      <c r="K129" s="89"/>
      <c r="O129" s="81"/>
      <c r="P129" s="85"/>
      <c r="Q129" s="89"/>
      <c r="U129" s="81"/>
      <c r="V129" s="85"/>
      <c r="W129" s="89"/>
      <c r="AA129" s="81"/>
      <c r="AB129" s="85"/>
      <c r="AC129" s="89"/>
      <c r="AG129" s="81"/>
      <c r="AH129" s="85"/>
      <c r="AI129" s="89"/>
      <c r="AM129" s="81"/>
      <c r="AN129" s="85"/>
      <c r="AO129" s="89"/>
      <c r="AS129" s="81"/>
      <c r="AT129" s="85"/>
      <c r="AU129" s="89"/>
      <c r="AY129" s="81"/>
      <c r="AZ129" s="85"/>
      <c r="BA129" s="89"/>
    </row>
    <row r="131" spans="2:53" x14ac:dyDescent="0.25">
      <c r="B131" s="4" t="s">
        <v>39</v>
      </c>
    </row>
    <row r="133" spans="2:53" x14ac:dyDescent="0.25">
      <c r="B133" s="4" t="s">
        <v>40</v>
      </c>
    </row>
    <row r="134" spans="2:53" x14ac:dyDescent="0.25">
      <c r="B134" s="4" t="s">
        <v>41</v>
      </c>
    </row>
    <row r="135" spans="2:53" x14ac:dyDescent="0.25">
      <c r="B135" s="4" t="s">
        <v>42</v>
      </c>
    </row>
    <row r="136" spans="2:53" x14ac:dyDescent="0.25">
      <c r="B136" s="4" t="s">
        <v>43</v>
      </c>
    </row>
    <row r="137" spans="2:53" x14ac:dyDescent="0.25">
      <c r="B137" s="4" t="s">
        <v>44</v>
      </c>
    </row>
    <row r="139" spans="2:53" x14ac:dyDescent="0.25">
      <c r="B139" s="4" t="s">
        <v>45</v>
      </c>
    </row>
    <row r="140" spans="2:53" x14ac:dyDescent="0.25">
      <c r="B140" s="4" t="s">
        <v>46</v>
      </c>
    </row>
    <row r="141" spans="2:53" x14ac:dyDescent="0.25">
      <c r="B141" s="4" t="s">
        <v>42</v>
      </c>
    </row>
    <row r="142" spans="2:53" x14ac:dyDescent="0.25">
      <c r="B142" s="4" t="s">
        <v>47</v>
      </c>
    </row>
    <row r="143" spans="2:53" x14ac:dyDescent="0.25">
      <c r="B143" s="4" t="s">
        <v>48</v>
      </c>
    </row>
    <row r="145" spans="2:2" x14ac:dyDescent="0.25">
      <c r="B145" s="90" t="s">
        <v>49</v>
      </c>
    </row>
    <row r="147" spans="2:2" x14ac:dyDescent="0.25">
      <c r="B147" s="91" t="s">
        <v>50</v>
      </c>
    </row>
    <row r="148" spans="2:2" x14ac:dyDescent="0.25">
      <c r="B148" s="4" t="s">
        <v>51</v>
      </c>
    </row>
    <row r="149" spans="2:2" x14ac:dyDescent="0.25">
      <c r="B149" s="90" t="s">
        <v>181</v>
      </c>
    </row>
  </sheetData>
  <mergeCells count="16">
    <mergeCell ref="B63:G63"/>
    <mergeCell ref="C8:G8"/>
    <mergeCell ref="I8:M8"/>
    <mergeCell ref="O8:S8"/>
    <mergeCell ref="U8:Y8"/>
    <mergeCell ref="AM8:AQ8"/>
    <mergeCell ref="AS8:AW8"/>
    <mergeCell ref="AY8:BC8"/>
    <mergeCell ref="B11:G11"/>
    <mergeCell ref="B23:G23"/>
    <mergeCell ref="AA8:AE8"/>
    <mergeCell ref="AG8:AK8"/>
    <mergeCell ref="B82:G82"/>
    <mergeCell ref="B92:G92"/>
    <mergeCell ref="B115:G115"/>
    <mergeCell ref="B71:G71"/>
  </mergeCells>
  <hyperlinks>
    <hyperlink ref="B147" r:id="rId1" xr:uid="{CD6DF244-8794-4231-AF2D-28B1237467B5}"/>
  </hyperlinks>
  <pageMargins left="0.7" right="0.7" top="0.75" bottom="0.75" header="0.3" footer="0.3"/>
  <pageSetup scale="10" orientation="portrait" r:id="rId2"/>
  <headerFooter>
    <oddHeader>&amp;C&amp;G</oddHeader>
    <oddFooter>&amp;L_x000D_&amp;1#&amp;"Calibri"&amp;10&amp;K000000 Classified: RMG – Internal</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23BBC-7150-449F-A56C-FF7C59C9067A}">
  <sheetPr>
    <pageSetUpPr fitToPage="1"/>
  </sheetPr>
  <dimension ref="A1:N24"/>
  <sheetViews>
    <sheetView showGridLines="0" zoomScale="85" zoomScaleNormal="85" workbookViewId="0">
      <pane ySplit="1" topLeftCell="A2" activePane="bottomLeft" state="frozen"/>
      <selection pane="bottomLeft" activeCell="I19" sqref="I19"/>
    </sheetView>
  </sheetViews>
  <sheetFormatPr defaultColWidth="8.85546875" defaultRowHeight="15" x14ac:dyDescent="0.25"/>
  <cols>
    <col min="1" max="1" width="2.7109375" style="98" customWidth="1"/>
    <col min="2" max="2" width="9.28515625" style="98" customWidth="1"/>
    <col min="3" max="3" width="71" style="98" customWidth="1"/>
    <col min="4" max="4" width="8.85546875" style="98"/>
    <col min="5" max="5" width="8.85546875" style="92"/>
    <col min="6" max="6" width="8.85546875" style="98"/>
    <col min="7" max="7" width="4.140625" style="98" customWidth="1"/>
    <col min="8" max="8" width="9.140625" style="98" customWidth="1"/>
    <col min="9" max="13" width="8.85546875" style="98"/>
    <col min="14" max="14" width="6.85546875" style="98" customWidth="1"/>
    <col min="15" max="16384" width="8.85546875" style="98"/>
  </cols>
  <sheetData>
    <row r="1" spans="1:14" s="95" customFormat="1" ht="18" x14ac:dyDescent="0.25">
      <c r="A1" s="94" t="s">
        <v>52</v>
      </c>
      <c r="C1" s="94"/>
    </row>
    <row r="2" spans="1:14" s="96" customFormat="1" x14ac:dyDescent="0.25"/>
    <row r="3" spans="1:14" ht="18" x14ac:dyDescent="0.25">
      <c r="A3" s="97"/>
      <c r="C3" s="99" t="s">
        <v>53</v>
      </c>
    </row>
    <row r="4" spans="1:14" x14ac:dyDescent="0.25">
      <c r="G4" s="100"/>
      <c r="H4" s="101"/>
      <c r="I4" s="101"/>
      <c r="J4" s="101"/>
      <c r="K4" s="101"/>
      <c r="L4" s="101"/>
      <c r="M4" s="101"/>
      <c r="N4" s="102"/>
    </row>
    <row r="5" spans="1:14" ht="15.75" x14ac:dyDescent="0.25">
      <c r="B5" s="103" t="s">
        <v>54</v>
      </c>
      <c r="C5" s="104"/>
      <c r="G5" s="105"/>
      <c r="H5" s="106" t="s">
        <v>55</v>
      </c>
      <c r="N5" s="107"/>
    </row>
    <row r="6" spans="1:14" s="108" customFormat="1" ht="34.15" customHeight="1" x14ac:dyDescent="0.25">
      <c r="B6" s="109" t="s">
        <v>56</v>
      </c>
      <c r="C6" s="232" t="s">
        <v>57</v>
      </c>
      <c r="D6" s="233"/>
      <c r="E6" s="92"/>
      <c r="G6" s="110"/>
      <c r="I6" s="98"/>
      <c r="J6" s="111" t="s">
        <v>14</v>
      </c>
      <c r="K6" s="111" t="s">
        <v>15</v>
      </c>
      <c r="L6" s="111" t="s">
        <v>16</v>
      </c>
      <c r="N6" s="112"/>
    </row>
    <row r="7" spans="1:14" s="108" customFormat="1" ht="34.15" customHeight="1" x14ac:dyDescent="0.2">
      <c r="B7" s="113" t="s">
        <v>58</v>
      </c>
      <c r="C7" s="233" t="s">
        <v>59</v>
      </c>
      <c r="D7" s="233"/>
      <c r="E7" s="92"/>
      <c r="G7" s="110"/>
      <c r="I7" s="114" t="s">
        <v>60</v>
      </c>
      <c r="J7" s="115">
        <v>100</v>
      </c>
      <c r="K7" s="116">
        <v>8.7400000000000005E-2</v>
      </c>
      <c r="L7" s="115">
        <v>71.597200000000001</v>
      </c>
      <c r="N7" s="112"/>
    </row>
    <row r="8" spans="1:14" s="108" customFormat="1" ht="36" customHeight="1" x14ac:dyDescent="0.2">
      <c r="B8" s="113" t="s">
        <v>61</v>
      </c>
      <c r="C8" s="233" t="s">
        <v>62</v>
      </c>
      <c r="D8" s="233"/>
      <c r="E8" s="92"/>
      <c r="G8" s="110"/>
      <c r="H8" s="117"/>
      <c r="I8" s="114" t="s">
        <v>63</v>
      </c>
      <c r="J8" s="115">
        <v>325</v>
      </c>
      <c r="K8" s="118" t="s">
        <v>64</v>
      </c>
      <c r="L8" s="119"/>
      <c r="N8" s="112"/>
    </row>
    <row r="9" spans="1:14" s="108" customFormat="1" ht="36" customHeight="1" x14ac:dyDescent="0.2">
      <c r="B9" s="113" t="s">
        <v>65</v>
      </c>
      <c r="C9" s="233" t="s">
        <v>66</v>
      </c>
      <c r="D9" s="233"/>
      <c r="E9" s="92"/>
      <c r="G9" s="110"/>
      <c r="H9" s="117"/>
      <c r="I9" s="114" t="s">
        <v>67</v>
      </c>
      <c r="J9" s="120">
        <f>ROUND(((J8-J7)*K7)+L7,3)</f>
        <v>91.262</v>
      </c>
      <c r="K9" s="121"/>
      <c r="L9" s="119"/>
      <c r="N9" s="112"/>
    </row>
    <row r="10" spans="1:14" x14ac:dyDescent="0.25">
      <c r="G10" s="122"/>
      <c r="H10" s="123"/>
      <c r="I10" s="123"/>
      <c r="J10" s="123"/>
      <c r="K10" s="123"/>
      <c r="L10" s="123"/>
      <c r="M10" s="123"/>
      <c r="N10" s="124"/>
    </row>
    <row r="11" spans="1:14" ht="15.75" x14ac:dyDescent="0.25">
      <c r="B11" s="125" t="s">
        <v>68</v>
      </c>
      <c r="C11" s="126"/>
      <c r="D11" s="126"/>
    </row>
    <row r="12" spans="1:14" x14ac:dyDescent="0.25">
      <c r="B12" s="127" t="s">
        <v>69</v>
      </c>
      <c r="C12" s="126"/>
      <c r="D12" s="126"/>
    </row>
    <row r="13" spans="1:14" x14ac:dyDescent="0.25">
      <c r="B13" s="128" t="s">
        <v>56</v>
      </c>
      <c r="C13" s="129" t="s">
        <v>70</v>
      </c>
      <c r="D13" s="130">
        <f>'RMW Prices'!F18</f>
        <v>8.7400000000000005E-2</v>
      </c>
    </row>
    <row r="14" spans="1:14" x14ac:dyDescent="0.25">
      <c r="B14" s="131"/>
      <c r="C14" s="132" t="s">
        <v>71</v>
      </c>
      <c r="D14" s="133">
        <f>'RMW Prices'!G18</f>
        <v>71.597200000000001</v>
      </c>
    </row>
    <row r="15" spans="1:14" ht="18" customHeight="1" x14ac:dyDescent="0.25">
      <c r="B15" s="131" t="s">
        <v>58</v>
      </c>
      <c r="C15" s="134" t="s">
        <v>72</v>
      </c>
      <c r="D15" s="135" t="s">
        <v>73</v>
      </c>
    </row>
    <row r="16" spans="1:14" ht="18" customHeight="1" x14ac:dyDescent="0.25">
      <c r="B16" s="131" t="s">
        <v>74</v>
      </c>
      <c r="C16" s="134" t="str">
        <f>"Incremental price = 225g x "&amp;TEXT(D13,"0.0000p")</f>
        <v>Incremental price = 225g x 0.0874p</v>
      </c>
      <c r="D16" s="135">
        <f>(325-100)*D13</f>
        <v>19.665000000000003</v>
      </c>
      <c r="H16" s="118"/>
      <c r="I16" s="136"/>
    </row>
    <row r="17" spans="2:9" ht="18" customHeight="1" x14ac:dyDescent="0.25">
      <c r="B17" s="131" t="s">
        <v>75</v>
      </c>
      <c r="C17" s="134" t="str">
        <f>"Final price = "&amp;TEXT(D16,"0.0000p")&amp;" + "&amp;TEXT(D14,"0.0000p")&amp;", rounded to the nearest 1/1000th of a penny"</f>
        <v>Final price = 19.6650p + 71.5972p, rounded to the nearest 1/1000th of a penny</v>
      </c>
      <c r="D17" s="137">
        <f>ROUND(D14+D16,3)</f>
        <v>91.262</v>
      </c>
      <c r="H17" s="118"/>
      <c r="I17" s="136"/>
    </row>
    <row r="18" spans="2:9" ht="18" customHeight="1" x14ac:dyDescent="0.25">
      <c r="B18" s="128"/>
      <c r="C18" s="129"/>
      <c r="D18" s="138"/>
      <c r="H18" s="118"/>
      <c r="I18" s="139"/>
    </row>
    <row r="19" spans="2:9" x14ac:dyDescent="0.25">
      <c r="B19" s="127" t="s">
        <v>76</v>
      </c>
      <c r="C19" s="126"/>
      <c r="D19" s="126"/>
    </row>
    <row r="20" spans="2:9" x14ac:dyDescent="0.25">
      <c r="B20" s="126" t="str">
        <f>"Business mail presented in trays will save "&amp;TEXT('[13]RMW Prices'!$D$120,"0.0p")&amp;" per item"</f>
        <v>Business mail presented in trays will save 2.0p per item</v>
      </c>
      <c r="C20" s="126"/>
      <c r="D20" s="126"/>
    </row>
    <row r="21" spans="2:9" x14ac:dyDescent="0.25">
      <c r="B21" s="126" t="str">
        <f>"Final tray price = "&amp;TEXT(D17,"0.000p")&amp;" - "&amp;TEXT('[13]RMW Prices'!$D$120,"0.0p")</f>
        <v>Final tray price = 91.262p - 2.0p</v>
      </c>
      <c r="C21" s="140"/>
      <c r="D21" s="211">
        <f>D17-'RMW Prices'!C126</f>
        <v>89.262</v>
      </c>
    </row>
    <row r="23" spans="2:9" x14ac:dyDescent="0.25">
      <c r="B23" s="141" t="s">
        <v>50</v>
      </c>
    </row>
    <row r="24" spans="2:9" x14ac:dyDescent="0.25">
      <c r="B24" s="98" t="s">
        <v>77</v>
      </c>
    </row>
  </sheetData>
  <mergeCells count="4">
    <mergeCell ref="C6:D6"/>
    <mergeCell ref="C7:D7"/>
    <mergeCell ref="C8:D8"/>
    <mergeCell ref="C9:D9"/>
  </mergeCells>
  <dataValidations count="1">
    <dataValidation type="whole" allowBlank="1" showInputMessage="1" showErrorMessage="1" sqref="J8 J65544 J131080 J196616 J262152 J327688 J393224 J458760 J524296 J589832 J655368 J720904 J786440 J851976 J917512 J983048" xr:uid="{DCAFF213-EE97-4319-8B71-46B4FBAD8052}">
      <formula1>251</formula1>
      <formula2>750</formula2>
    </dataValidation>
  </dataValidations>
  <hyperlinks>
    <hyperlink ref="B23" r:id="rId1" xr:uid="{CC58096F-4218-464C-A78A-E185F4837DFC}"/>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E9D85-4354-409F-ABE1-A9D5313EC555}">
  <sheetPr>
    <pageSetUpPr fitToPage="1"/>
  </sheetPr>
  <dimension ref="A1:D70"/>
  <sheetViews>
    <sheetView showGridLines="0" zoomScale="85" zoomScaleNormal="85" workbookViewId="0">
      <pane ySplit="1" topLeftCell="A35" activePane="bottomLeft" state="frozen"/>
      <selection activeCell="P8" sqref="P8"/>
      <selection pane="bottomLeft" activeCell="B57" sqref="B57"/>
    </sheetView>
  </sheetViews>
  <sheetFormatPr defaultColWidth="8.85546875" defaultRowHeight="15" zeroHeight="1" x14ac:dyDescent="0.25"/>
  <cols>
    <col min="1" max="1" width="2.5703125" style="90" customWidth="1"/>
    <col min="2" max="2" width="68.140625" style="90" customWidth="1"/>
    <col min="3" max="3" width="16.140625" style="90" customWidth="1"/>
    <col min="4" max="4" width="20.28515625" style="90" customWidth="1"/>
    <col min="5" max="16384" width="8.85546875" style="90"/>
  </cols>
  <sheetData>
    <row r="1" spans="1:4" s="143" customFormat="1" ht="18" x14ac:dyDescent="0.25">
      <c r="A1" s="142" t="s">
        <v>138</v>
      </c>
      <c r="B1" s="142"/>
      <c r="C1" s="142"/>
    </row>
    <row r="2" spans="1:4" s="96" customFormat="1" x14ac:dyDescent="0.25"/>
    <row r="3" spans="1:4" ht="31.5" customHeight="1" x14ac:dyDescent="0.25">
      <c r="A3" s="144"/>
      <c r="B3" s="145" t="s">
        <v>11</v>
      </c>
      <c r="C3" s="146" t="s">
        <v>78</v>
      </c>
      <c r="D3" s="147" t="s">
        <v>79</v>
      </c>
    </row>
    <row r="4" spans="1:4" x14ac:dyDescent="0.25">
      <c r="A4" s="144"/>
      <c r="B4" s="148" t="s">
        <v>80</v>
      </c>
      <c r="C4" s="149" t="s">
        <v>35</v>
      </c>
      <c r="D4" s="150" t="s">
        <v>112</v>
      </c>
    </row>
    <row r="5" spans="1:4" x14ac:dyDescent="0.25">
      <c r="A5" s="144"/>
      <c r="B5" s="151"/>
      <c r="C5" s="152" t="s">
        <v>81</v>
      </c>
      <c r="D5" s="153" t="s">
        <v>113</v>
      </c>
    </row>
    <row r="6" spans="1:4" x14ac:dyDescent="0.25">
      <c r="B6" s="148" t="s">
        <v>82</v>
      </c>
      <c r="C6" s="149"/>
      <c r="D6" s="154" t="s">
        <v>114</v>
      </c>
    </row>
    <row r="7" spans="1:4" x14ac:dyDescent="0.25">
      <c r="B7" s="155" t="s">
        <v>83</v>
      </c>
      <c r="C7" s="149"/>
      <c r="D7" s="154" t="s">
        <v>114</v>
      </c>
    </row>
    <row r="8" spans="1:4" x14ac:dyDescent="0.25">
      <c r="B8" s="156" t="s">
        <v>84</v>
      </c>
      <c r="C8" s="157" t="s">
        <v>35</v>
      </c>
      <c r="D8" s="158" t="s">
        <v>115</v>
      </c>
    </row>
    <row r="9" spans="1:4" x14ac:dyDescent="0.25">
      <c r="B9" s="159"/>
      <c r="C9" s="160" t="s">
        <v>81</v>
      </c>
      <c r="D9" s="161" t="s">
        <v>116</v>
      </c>
    </row>
    <row r="10" spans="1:4" x14ac:dyDescent="0.25">
      <c r="B10" s="155" t="s">
        <v>85</v>
      </c>
      <c r="C10" s="149"/>
      <c r="D10" s="162">
        <v>3.04</v>
      </c>
    </row>
    <row r="11" spans="1:4" x14ac:dyDescent="0.25">
      <c r="B11" s="155" t="s">
        <v>86</v>
      </c>
      <c r="C11" s="149"/>
      <c r="D11" s="162"/>
    </row>
    <row r="12" spans="1:4" x14ac:dyDescent="0.25">
      <c r="B12" s="192" t="s">
        <v>120</v>
      </c>
      <c r="C12" s="152" t="s">
        <v>35</v>
      </c>
      <c r="D12" s="163" t="s">
        <v>117</v>
      </c>
    </row>
    <row r="13" spans="1:4" x14ac:dyDescent="0.25">
      <c r="B13" s="192" t="s">
        <v>121</v>
      </c>
      <c r="C13" s="164" t="s">
        <v>81</v>
      </c>
      <c r="D13" s="165" t="s">
        <v>118</v>
      </c>
    </row>
    <row r="14" spans="1:4" x14ac:dyDescent="0.25">
      <c r="B14" s="155" t="s">
        <v>87</v>
      </c>
      <c r="C14" s="149"/>
      <c r="D14" s="162">
        <v>12.43</v>
      </c>
    </row>
    <row r="15" spans="1:4" x14ac:dyDescent="0.25">
      <c r="B15" s="166" t="s">
        <v>88</v>
      </c>
      <c r="C15" s="167"/>
      <c r="D15" s="168">
        <v>16.93</v>
      </c>
    </row>
    <row r="16" spans="1:4" x14ac:dyDescent="0.25">
      <c r="B16" s="166" t="s">
        <v>89</v>
      </c>
      <c r="C16" s="167"/>
      <c r="D16" s="168">
        <v>1.82</v>
      </c>
    </row>
    <row r="17" spans="2:4" x14ac:dyDescent="0.25">
      <c r="B17" s="169" t="s">
        <v>90</v>
      </c>
      <c r="C17" s="167"/>
      <c r="D17" s="170"/>
    </row>
    <row r="18" spans="2:4" x14ac:dyDescent="0.25">
      <c r="B18" s="166" t="s">
        <v>91</v>
      </c>
      <c r="C18" s="167"/>
      <c r="D18" s="168">
        <v>142.88</v>
      </c>
    </row>
    <row r="19" spans="2:4" x14ac:dyDescent="0.25">
      <c r="B19" s="148" t="s">
        <v>92</v>
      </c>
      <c r="C19" s="171"/>
      <c r="D19" s="172"/>
    </row>
    <row r="20" spans="2:4" x14ac:dyDescent="0.25">
      <c r="B20" s="166" t="s">
        <v>93</v>
      </c>
      <c r="C20" s="167"/>
      <c r="D20" s="173" t="s">
        <v>119</v>
      </c>
    </row>
    <row r="21" spans="2:4" x14ac:dyDescent="0.25">
      <c r="B21" s="148" t="s">
        <v>94</v>
      </c>
      <c r="C21" s="171"/>
      <c r="D21" s="172"/>
    </row>
    <row r="22" spans="2:4" x14ac:dyDescent="0.25">
      <c r="B22" s="166" t="s">
        <v>95</v>
      </c>
      <c r="C22" s="167"/>
      <c r="D22" s="168">
        <v>172.67</v>
      </c>
    </row>
    <row r="23" spans="2:4" x14ac:dyDescent="0.25">
      <c r="B23" s="174" t="s">
        <v>96</v>
      </c>
      <c r="C23" s="175"/>
      <c r="D23" s="176">
        <v>57.5</v>
      </c>
    </row>
    <row r="24" spans="2:4" ht="27" customHeight="1" x14ac:dyDescent="0.25">
      <c r="B24" s="177" t="s">
        <v>97</v>
      </c>
      <c r="C24" s="234" t="s">
        <v>98</v>
      </c>
      <c r="D24" s="235"/>
    </row>
    <row r="25" spans="2:4" x14ac:dyDescent="0.25">
      <c r="B25" s="166" t="s">
        <v>99</v>
      </c>
      <c r="C25" s="234"/>
      <c r="D25" s="235"/>
    </row>
    <row r="26" spans="2:4" ht="36.75" x14ac:dyDescent="0.25">
      <c r="B26" s="178" t="s">
        <v>100</v>
      </c>
      <c r="C26" s="236"/>
      <c r="D26" s="237"/>
    </row>
    <row r="27" spans="2:4" ht="16.5" x14ac:dyDescent="0.3">
      <c r="B27" s="179"/>
      <c r="C27" s="180"/>
      <c r="D27" s="181"/>
    </row>
    <row r="28" spans="2:4" ht="26.25" x14ac:dyDescent="0.3">
      <c r="B28" s="182" t="s">
        <v>101</v>
      </c>
      <c r="C28" s="181"/>
      <c r="D28" s="181"/>
    </row>
    <row r="29" spans="2:4" ht="16.5" x14ac:dyDescent="0.3">
      <c r="B29" s="181"/>
      <c r="C29" s="181"/>
      <c r="D29" s="181"/>
    </row>
    <row r="30" spans="2:4" ht="15.75" x14ac:dyDescent="0.25">
      <c r="B30" s="145" t="s">
        <v>102</v>
      </c>
      <c r="C30" s="146" t="s">
        <v>78</v>
      </c>
      <c r="D30" s="147" t="s">
        <v>79</v>
      </c>
    </row>
    <row r="31" spans="2:4" x14ac:dyDescent="0.25">
      <c r="B31" s="148" t="s">
        <v>103</v>
      </c>
      <c r="C31" s="149" t="s">
        <v>35</v>
      </c>
      <c r="D31" s="150" t="s">
        <v>126</v>
      </c>
    </row>
    <row r="32" spans="2:4" x14ac:dyDescent="0.25">
      <c r="B32" s="151"/>
      <c r="C32" s="152" t="s">
        <v>81</v>
      </c>
      <c r="D32" s="153" t="s">
        <v>127</v>
      </c>
    </row>
    <row r="33" spans="2:4" x14ac:dyDescent="0.25">
      <c r="B33" s="148" t="s">
        <v>104</v>
      </c>
      <c r="C33" s="149" t="s">
        <v>35</v>
      </c>
      <c r="D33" s="150" t="s">
        <v>128</v>
      </c>
    </row>
    <row r="34" spans="2:4" ht="15" customHeight="1" x14ac:dyDescent="0.25">
      <c r="B34" s="166"/>
      <c r="C34" s="152" t="s">
        <v>81</v>
      </c>
      <c r="D34" s="153" t="s">
        <v>128</v>
      </c>
    </row>
    <row r="35" spans="2:4" x14ac:dyDescent="0.25">
      <c r="B35" s="155" t="s">
        <v>105</v>
      </c>
      <c r="C35" s="149" t="s">
        <v>35</v>
      </c>
      <c r="D35" s="154" t="s">
        <v>129</v>
      </c>
    </row>
    <row r="36" spans="2:4" x14ac:dyDescent="0.25">
      <c r="B36" s="151"/>
      <c r="C36" s="152" t="s">
        <v>81</v>
      </c>
      <c r="D36" s="183" t="s">
        <v>130</v>
      </c>
    </row>
    <row r="37" spans="2:4" x14ac:dyDescent="0.25">
      <c r="B37" s="148" t="s">
        <v>106</v>
      </c>
      <c r="C37" s="149" t="s">
        <v>35</v>
      </c>
      <c r="D37" s="154" t="s">
        <v>131</v>
      </c>
    </row>
    <row r="38" spans="2:4" x14ac:dyDescent="0.25">
      <c r="B38" s="166"/>
      <c r="C38" s="152" t="s">
        <v>81</v>
      </c>
      <c r="D38" s="183" t="s">
        <v>132</v>
      </c>
    </row>
    <row r="39" spans="2:4" x14ac:dyDescent="0.25">
      <c r="B39" s="155" t="s">
        <v>107</v>
      </c>
      <c r="C39" s="149" t="s">
        <v>35</v>
      </c>
      <c r="D39" s="162">
        <v>37.4</v>
      </c>
    </row>
    <row r="40" spans="2:4" x14ac:dyDescent="0.25">
      <c r="B40" s="151"/>
      <c r="C40" s="152" t="s">
        <v>81</v>
      </c>
      <c r="D40" s="163">
        <v>37.4</v>
      </c>
    </row>
    <row r="41" spans="2:4" x14ac:dyDescent="0.25">
      <c r="B41" s="156" t="s">
        <v>108</v>
      </c>
      <c r="C41" s="157" t="s">
        <v>35</v>
      </c>
      <c r="D41" s="184">
        <v>37.4</v>
      </c>
    </row>
    <row r="42" spans="2:4" x14ac:dyDescent="0.25">
      <c r="B42" s="159"/>
      <c r="C42" s="160" t="s">
        <v>81</v>
      </c>
      <c r="D42" s="185">
        <v>37.4</v>
      </c>
    </row>
    <row r="43" spans="2:4" x14ac:dyDescent="0.25">
      <c r="B43" s="156" t="s">
        <v>109</v>
      </c>
      <c r="C43" s="157" t="s">
        <v>35</v>
      </c>
      <c r="D43" s="184" t="s">
        <v>133</v>
      </c>
    </row>
    <row r="44" spans="2:4" x14ac:dyDescent="0.25">
      <c r="B44" s="186"/>
      <c r="C44" s="187" t="s">
        <v>81</v>
      </c>
      <c r="D44" s="188" t="s">
        <v>134</v>
      </c>
    </row>
    <row r="45" spans="2:4" ht="16.5" x14ac:dyDescent="0.3">
      <c r="B45" s="179"/>
      <c r="C45" s="180"/>
      <c r="D45" s="181"/>
    </row>
    <row r="46" spans="2:4" ht="26.25" x14ac:dyDescent="0.3">
      <c r="B46" s="182" t="s">
        <v>122</v>
      </c>
      <c r="C46" s="181"/>
      <c r="D46" s="181"/>
    </row>
    <row r="47" spans="2:4" ht="16.5" x14ac:dyDescent="0.3">
      <c r="B47" s="181"/>
      <c r="C47" s="181"/>
      <c r="D47" s="181"/>
    </row>
    <row r="48" spans="2:4" ht="15.75" x14ac:dyDescent="0.25">
      <c r="B48" s="145" t="s">
        <v>123</v>
      </c>
      <c r="C48" s="146" t="s">
        <v>78</v>
      </c>
      <c r="D48" s="147" t="s">
        <v>79</v>
      </c>
    </row>
    <row r="49" spans="2:4" x14ac:dyDescent="0.25">
      <c r="B49" s="155" t="s">
        <v>124</v>
      </c>
      <c r="C49" s="160" t="s">
        <v>35</v>
      </c>
      <c r="D49" s="193" t="s">
        <v>135</v>
      </c>
    </row>
    <row r="50" spans="2:4" x14ac:dyDescent="0.25">
      <c r="B50" s="194"/>
      <c r="C50" s="160" t="s">
        <v>81</v>
      </c>
      <c r="D50" s="185" t="s">
        <v>135</v>
      </c>
    </row>
    <row r="51" spans="2:4" x14ac:dyDescent="0.25">
      <c r="B51" s="195"/>
      <c r="C51" s="187" t="s">
        <v>125</v>
      </c>
      <c r="D51" s="196" t="s">
        <v>136</v>
      </c>
    </row>
    <row r="52" spans="2:4" ht="16.5" x14ac:dyDescent="0.3">
      <c r="B52" s="181"/>
      <c r="C52" s="181"/>
      <c r="D52" s="181"/>
    </row>
    <row r="53" spans="2:4" ht="16.5" x14ac:dyDescent="0.3">
      <c r="B53" s="189" t="s">
        <v>110</v>
      </c>
      <c r="C53" s="181"/>
      <c r="D53" s="181"/>
    </row>
    <row r="54" spans="2:4" ht="16.5" x14ac:dyDescent="0.3">
      <c r="B54" s="189"/>
      <c r="C54" s="181"/>
      <c r="D54" s="181"/>
    </row>
    <row r="55" spans="2:4" ht="16.5" x14ac:dyDescent="0.3">
      <c r="B55" s="190" t="s">
        <v>111</v>
      </c>
      <c r="C55" s="181"/>
      <c r="D55" s="181"/>
    </row>
    <row r="56" spans="2:4" ht="16.5" x14ac:dyDescent="0.3">
      <c r="B56" s="191" t="s">
        <v>181</v>
      </c>
      <c r="C56" s="181"/>
      <c r="D56" s="181"/>
    </row>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sheetData>
  <mergeCells count="1">
    <mergeCell ref="C24:D26"/>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Prices</vt:lpstr>
      <vt:lpstr>Worked Example</vt:lpstr>
      <vt:lpstr>Other Charges</vt:lpstr>
      <vt:lpstr>'RMW Prices'!Print_Area</vt:lpstr>
      <vt:lpstr>'RMW Prices'!Print_Titles</vt:lpstr>
    </vt:vector>
  </TitlesOfParts>
  <Company>Royal Mail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Hirenbhai Italiya</dc:creator>
  <cp:lastModifiedBy>Hirenbhai Italiya</cp:lastModifiedBy>
  <dcterms:created xsi:type="dcterms:W3CDTF">2024-12-10T11:10:29Z</dcterms:created>
  <dcterms:modified xsi:type="dcterms:W3CDTF">2024-12-16T16:19:55Z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2024-12-10T11:13:00Z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0907a189-39e9-4801-8341-5f898573149d</vt:lpwstr>
  </property>
  <property fmtid="{D5CDD505-2E9C-101B-9397-08002B2CF9AE}" pid="8" name="MSIP_Label_980f36f3-41a5-4f45-a6a2-e224f336accd_ContentBits">
    <vt:lpwstr>2</vt:lpwstr>
  </property>
</Properties>
</file>